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"/>
    </mc:Choice>
  </mc:AlternateContent>
  <xr:revisionPtr revIDLastSave="0" documentId="8_{AF02FF4B-7055-47B0-B316-5B534C27045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0">'KLASYFIKACJE DRUŻYNOWA I INDYWI'!$A$1:$N$63</definedName>
    <definedName name="_xlnm.Print_Area" localSheetId="1">'POSZCZEGÓLNE TURNIEJE'!$A$1:$N$65</definedName>
  </definedNames>
  <calcPr calcId="191029"/>
</workbook>
</file>

<file path=xl/calcChain.xml><?xml version="1.0" encoding="utf-8"?>
<calcChain xmlns="http://schemas.openxmlformats.org/spreadsheetml/2006/main">
  <c r="N10" i="2" l="1"/>
  <c r="M27" i="1"/>
  <c r="M33" i="1"/>
  <c r="L37" i="1"/>
  <c r="N11" i="2"/>
  <c r="N35" i="2"/>
  <c r="N23" i="2"/>
  <c r="N14" i="2"/>
  <c r="N32" i="2"/>
  <c r="M57" i="1"/>
  <c r="M45" i="1"/>
  <c r="N13" i="2"/>
  <c r="N38" i="2"/>
  <c r="N44" i="2"/>
  <c r="N27" i="2"/>
  <c r="N53" i="2"/>
  <c r="N39" i="2"/>
  <c r="N15" i="2"/>
  <c r="N34" i="2"/>
  <c r="M4" i="1"/>
  <c r="N30" i="2"/>
  <c r="N56" i="2"/>
  <c r="N31" i="2"/>
  <c r="N36" i="2"/>
  <c r="N46" i="2"/>
  <c r="N55" i="2"/>
  <c r="N6" i="2"/>
  <c r="M39" i="1"/>
  <c r="M62" i="1"/>
  <c r="M9" i="1"/>
  <c r="M21" i="1"/>
  <c r="M15" i="1"/>
  <c r="N12" i="2"/>
  <c r="N16" i="2"/>
  <c r="N7" i="2"/>
  <c r="N9" i="2"/>
  <c r="N8" i="2"/>
  <c r="N33" i="2"/>
  <c r="N29" i="2"/>
  <c r="N25" i="2"/>
  <c r="N24" i="2"/>
  <c r="N21" i="2"/>
  <c r="N20" i="2"/>
  <c r="N18" i="2"/>
  <c r="N40" i="2"/>
  <c r="N43" i="2"/>
  <c r="N54" i="2"/>
  <c r="N19" i="2"/>
  <c r="N22" i="2"/>
  <c r="N26" i="2"/>
  <c r="N37" i="2"/>
  <c r="N58" i="2"/>
  <c r="N57" i="2"/>
  <c r="N41" i="2"/>
  <c r="N28" i="2"/>
  <c r="K37" i="1"/>
  <c r="J37" i="1"/>
  <c r="I37" i="1"/>
  <c r="H37" i="1"/>
  <c r="F43" i="1"/>
  <c r="N60" i="2"/>
  <c r="N59" i="2"/>
  <c r="K43" i="1"/>
  <c r="J43" i="1"/>
  <c r="I43" i="1"/>
  <c r="H13" i="1"/>
  <c r="H25" i="1"/>
  <c r="H55" i="1"/>
  <c r="H19" i="1"/>
  <c r="H49" i="1"/>
  <c r="H31" i="1"/>
  <c r="H65" i="1"/>
  <c r="H7" i="1"/>
  <c r="H60" i="1"/>
  <c r="H43" i="1"/>
  <c r="G43" i="1"/>
  <c r="N45" i="2" l="1"/>
  <c r="E43" i="1"/>
  <c r="L31" i="1" l="1"/>
  <c r="K31" i="1"/>
  <c r="J31" i="1"/>
  <c r="I31" i="1"/>
  <c r="G31" i="1"/>
  <c r="F31" i="1"/>
  <c r="E31" i="1"/>
  <c r="D31" i="1"/>
  <c r="L13" i="1"/>
  <c r="K13" i="1"/>
  <c r="J13" i="1"/>
  <c r="I13" i="1"/>
  <c r="G13" i="1"/>
  <c r="F13" i="1"/>
  <c r="E13" i="1"/>
  <c r="D13" i="1"/>
  <c r="L7" i="1"/>
  <c r="K7" i="1"/>
  <c r="J7" i="1"/>
  <c r="I7" i="1"/>
  <c r="G7" i="1"/>
  <c r="F7" i="1"/>
  <c r="E7" i="1"/>
  <c r="D7" i="1"/>
  <c r="L60" i="1"/>
  <c r="K60" i="1"/>
  <c r="J60" i="1"/>
  <c r="I60" i="1"/>
  <c r="G60" i="1"/>
  <c r="F60" i="1"/>
  <c r="E60" i="1"/>
  <c r="D60" i="1"/>
  <c r="L43" i="1"/>
  <c r="D43" i="1"/>
  <c r="L65" i="1"/>
  <c r="K65" i="1"/>
  <c r="J65" i="1"/>
  <c r="I65" i="1"/>
  <c r="G65" i="1"/>
  <c r="F65" i="1"/>
  <c r="E65" i="1"/>
  <c r="D65" i="1"/>
  <c r="L55" i="1"/>
  <c r="M51" i="1" s="1"/>
  <c r="K55" i="1"/>
  <c r="J55" i="1"/>
  <c r="I55" i="1"/>
  <c r="G55" i="1"/>
  <c r="F55" i="1"/>
  <c r="E55" i="1"/>
  <c r="D55" i="1"/>
  <c r="L19" i="1"/>
  <c r="K19" i="1"/>
  <c r="J19" i="1"/>
  <c r="I19" i="1"/>
  <c r="G19" i="1"/>
  <c r="F19" i="1"/>
  <c r="E19" i="1"/>
  <c r="D19" i="1"/>
  <c r="G37" i="1"/>
  <c r="F37" i="1"/>
  <c r="E37" i="1"/>
  <c r="L49" i="1"/>
  <c r="K49" i="1"/>
  <c r="J49" i="1"/>
  <c r="I49" i="1"/>
  <c r="G49" i="1"/>
  <c r="F49" i="1"/>
  <c r="E49" i="1"/>
  <c r="D49" i="1"/>
  <c r="L25" i="1"/>
  <c r="K25" i="1"/>
  <c r="J25" i="1"/>
  <c r="I25" i="1"/>
  <c r="G25" i="1"/>
  <c r="F25" i="1"/>
  <c r="E25" i="1"/>
  <c r="D25" i="1"/>
  <c r="N42" i="2"/>
  <c r="N50" i="2"/>
  <c r="N49" i="2"/>
  <c r="N47" i="2"/>
  <c r="N51" i="2"/>
  <c r="N48" i="2"/>
</calcChain>
</file>

<file path=xl/sharedStrings.xml><?xml version="1.0" encoding="utf-8"?>
<sst xmlns="http://schemas.openxmlformats.org/spreadsheetml/2006/main" count="226" uniqueCount="149">
  <si>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</si>
  <si>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</si>
  <si>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</si>
  <si>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</si>
  <si>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</si>
  <si>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</si>
  <si>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</si>
  <si>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</si>
  <si>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</si>
  <si>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</si>
  <si>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</si>
  <si>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</si>
  <si>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</si>
  <si>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</si>
  <si>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</si>
  <si>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</si>
  <si>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</si>
  <si>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</si>
  <si>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</si>
  <si>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</si>
  <si>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</si>
  <si>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</si>
  <si>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</si>
  <si>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</si>
  <si>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</si>
  <si>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</si>
  <si>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</si>
  <si>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</si>
  <si>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</si>
  <si>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</si>
  <si>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</si>
  <si>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</si>
  <si>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</si>
  <si>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</si>
  <si>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</si>
  <si>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</si>
  <si>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</si>
  <si>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</si>
  <si>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</si>
  <si>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</si>
  <si>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</si>
  <si>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</si>
  <si>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</si>
  <si>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</si>
  <si>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</si>
  <si>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</si>
  <si>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</si>
  <si>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</si>
  <si>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</si>
  <si>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</si>
  <si>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</si>
  <si>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</si>
  <si>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</si>
  <si>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</si>
  <si>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</si>
  <si>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</si>
  <si>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</si>
  <si>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</si>
  <si>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</si>
  <si>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</si>
  <si>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</si>
  <si>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</si>
  <si>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</si>
  <si>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</si>
  <si>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</si>
  <si>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</si>
  <si>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</si>
  <si>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</si>
  <si>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</si>
  <si>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</si>
  <si>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</si>
  <si>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KNITTER MATEUSZ</t>
  </si>
  <si>
    <t>SPEEDWAY TEAM</t>
  </si>
  <si>
    <t>Ćwikła Tomasz</t>
  </si>
  <si>
    <t>Przytarski Jarosław</t>
  </si>
  <si>
    <t>Knitter Mateusz</t>
  </si>
  <si>
    <t>NOWACKI ALEKSANDER</t>
  </si>
  <si>
    <t>Nowacki Aleksander</t>
  </si>
  <si>
    <t>ASPEKT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</si>
  <si>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</si>
  <si>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</si>
  <si>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</si>
  <si>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</si>
  <si>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</si>
  <si>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</si>
  <si>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</si>
  <si>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</si>
  <si>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DREJASZ  KAZIMIERZ</t>
  </si>
  <si>
    <t>KARNECKA MARTYNA</t>
  </si>
  <si>
    <t>OSTROWSKA NATALIA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</si>
  <si>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</si>
  <si>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</si>
  <si>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</si>
  <si>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</si>
  <si>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</si>
  <si>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</si>
  <si>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</si>
  <si>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</si>
  <si>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</si>
  <si>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</si>
  <si>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</si>
  <si>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Karnecka Martyna</t>
  </si>
  <si>
    <t>Ostrowska Natalia</t>
  </si>
  <si>
    <t>Pasiński Marek</t>
  </si>
  <si>
    <t>Weilandt Arkadiusz</t>
  </si>
  <si>
    <t>Wielewski Paweł</t>
  </si>
  <si>
    <t>Wegner Justyna</t>
  </si>
  <si>
    <t>Pasiński Stanisław</t>
  </si>
  <si>
    <t>Joppek Maciej</t>
  </si>
  <si>
    <t>JEŻEWSKI JACEK</t>
  </si>
  <si>
    <t>LANDMESSER MACIEJ</t>
  </si>
  <si>
    <t>JOPPEK MACIEJ</t>
  </si>
  <si>
    <t>PRZYTARSKI MACIEJ</t>
  </si>
  <si>
    <t>Żuraw Krzysztof</t>
  </si>
  <si>
    <t>Jeżewski Jacek</t>
  </si>
  <si>
    <t>Landmesser Maciej</t>
  </si>
  <si>
    <t>22.</t>
  </si>
  <si>
    <t>PASIŃSKI STANISŁAW</t>
  </si>
  <si>
    <t>WEGNER JUSTYNA</t>
  </si>
  <si>
    <t>GMINNA LIGA KRĘGLARSKA SEZON 2024-2025</t>
  </si>
  <si>
    <t>03.11.24</t>
  </si>
  <si>
    <t>17.11.24</t>
  </si>
  <si>
    <t>08.12.24</t>
  </si>
  <si>
    <t>15.12.24</t>
  </si>
  <si>
    <t>21.12.24</t>
  </si>
  <si>
    <t>05.01.25</t>
  </si>
  <si>
    <t>12.01.25</t>
  </si>
  <si>
    <t>19.01.25</t>
  </si>
  <si>
    <t>25.01.25</t>
  </si>
  <si>
    <t>GMINNA LIGA KRĘGLARSKA                                2024-2025</t>
  </si>
  <si>
    <t>17.11..24</t>
  </si>
  <si>
    <t>22.12.24</t>
  </si>
  <si>
    <t>WEGNER GRZEGORZ</t>
  </si>
  <si>
    <t>ŻURAW KRZYSZTOF</t>
  </si>
  <si>
    <t>GIERSZEWSKI MAREK</t>
  </si>
  <si>
    <t>Wegner Grzegorz</t>
  </si>
  <si>
    <t>Gierszewski Marek</t>
  </si>
  <si>
    <t>Szlagowska Katarzyna</t>
  </si>
  <si>
    <t>KLASYFIKACJA  INDYWIDUALNA  MĘŻCZYZN</t>
  </si>
  <si>
    <t>13.</t>
  </si>
  <si>
    <t>35.</t>
  </si>
  <si>
    <t>Szwemin Patryk</t>
  </si>
  <si>
    <t>SZWEMIN PARTYK</t>
  </si>
  <si>
    <t>Kryger Tomasz</t>
  </si>
  <si>
    <t>Lipinski Karol</t>
  </si>
  <si>
    <t>kolorem czerwonym oznaczono najsłabsze wyniki niezaliczane do klasyfikacji końcowej</t>
  </si>
  <si>
    <t>KLASYFIKACJA INDYWIDUALNA KOBIET</t>
  </si>
  <si>
    <t>KRYGER TOMASZ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</si>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</sst>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color theme="3" tint="-0.499984740745262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theme="3" tint="-0.499984740745262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b/>
      <sz val="16"/>
      <color theme="3" tint="-0.499984740745262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6"/>
      <color theme="3" tint="-0.499984740745262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7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D6155"/>
        <bgColor indexed="64"/>
      </patternFill>
    </fill>
    <fill>
      <patternFill patternType="solid">
        <fgColor rgb="FFE2263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3" fillId="3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14" fontId="2" fillId="3" borderId="2" xfId="1" applyNumberFormat="1" applyFont="1" applyFill="1" applyBorder="1" applyAlignment="1">
      <alignment horizontal="center" vertical="center"/>
    </xf>
    <xf numFmtId="14" fontId="4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11" fillId="4" borderId="0" xfId="1" applyFont="1" applyFill="1" applyAlignment="1">
      <alignment horizontal="center" vertical="center"/>
    </xf>
    <xf numFmtId="0" fontId="6" fillId="17" borderId="1" xfId="1" applyFont="1" applyFill="1" applyBorder="1" applyAlignment="1">
      <alignment horizontal="center"/>
    </xf>
    <xf numFmtId="0" fontId="6" fillId="18" borderId="1" xfId="1" applyFont="1" applyFill="1" applyBorder="1" applyAlignment="1">
      <alignment horizontal="center"/>
    </xf>
    <xf numFmtId="0" fontId="12" fillId="16" borderId="7" xfId="0" applyFont="1" applyFill="1" applyBorder="1" applyAlignment="1">
      <alignment horizontal="center"/>
    </xf>
    <xf numFmtId="0" fontId="12" fillId="16" borderId="8" xfId="0" applyFont="1" applyFill="1" applyBorder="1" applyAlignment="1">
      <alignment horizontal="center"/>
    </xf>
    <xf numFmtId="0" fontId="12" fillId="16" borderId="3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4" fillId="9" borderId="17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14" fontId="4" fillId="9" borderId="19" xfId="0" applyNumberFormat="1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14" fontId="4" fillId="9" borderId="17" xfId="0" applyNumberFormat="1" applyFont="1" applyFill="1" applyBorder="1" applyAlignment="1">
      <alignment horizontal="center" vertical="center" wrapText="1" shrinkToFit="1"/>
    </xf>
    <xf numFmtId="0" fontId="4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4" fontId="4" fillId="9" borderId="18" xfId="0" applyNumberFormat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1" fillId="4" borderId="24" xfId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left"/>
    </xf>
    <xf numFmtId="0" fontId="2" fillId="11" borderId="7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3" xfId="1" applyFont="1" applyFill="1" applyBorder="1" applyAlignment="1">
      <alignment horizontal="left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11" fillId="4" borderId="29" xfId="1" applyFont="1" applyFill="1" applyBorder="1" applyAlignment="1">
      <alignment horizontal="center" vertical="center"/>
    </xf>
    <xf numFmtId="0" fontId="11" fillId="4" borderId="30" xfId="1" applyFont="1" applyFill="1" applyBorder="1" applyAlignment="1">
      <alignment horizontal="center" vertical="center"/>
    </xf>
    <xf numFmtId="0" fontId="11" fillId="4" borderId="27" xfId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6" borderId="7" xfId="0" applyFont="1" applyFill="1" applyBorder="1"/>
    <xf numFmtId="0" fontId="14" fillId="6" borderId="8" xfId="0" applyFont="1" applyFill="1" applyBorder="1"/>
    <xf numFmtId="0" fontId="14" fillId="6" borderId="3" xfId="0" applyFont="1" applyFill="1" applyBorder="1"/>
    <xf numFmtId="0" fontId="15" fillId="7" borderId="3" xfId="0" applyFont="1" applyFill="1" applyBorder="1" applyAlignment="1" applyProtection="1">
      <alignment horizontal="center"/>
      <protection hidden="1"/>
    </xf>
    <xf numFmtId="0" fontId="15" fillId="7" borderId="1" xfId="0" applyFont="1" applyFill="1" applyBorder="1" applyAlignment="1" applyProtection="1">
      <alignment horizontal="center"/>
      <protection hidden="1"/>
    </xf>
    <xf numFmtId="0" fontId="13" fillId="7" borderId="1" xfId="0" applyFont="1" applyFill="1" applyBorder="1" applyAlignment="1">
      <alignment horizontal="center"/>
    </xf>
    <xf numFmtId="0" fontId="13" fillId="18" borderId="1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7" fillId="0" borderId="0" xfId="0" applyFont="1"/>
    <xf numFmtId="0" fontId="13" fillId="18" borderId="8" xfId="0" applyFont="1" applyFill="1" applyBorder="1" applyAlignment="1">
      <alignment horizontal="center"/>
    </xf>
    <xf numFmtId="0" fontId="14" fillId="6" borderId="27" xfId="0" applyFont="1" applyFill="1" applyBorder="1"/>
    <xf numFmtId="0" fontId="14" fillId="6" borderId="4" xfId="0" applyFont="1" applyFill="1" applyBorder="1"/>
    <xf numFmtId="0" fontId="14" fillId="6" borderId="5" xfId="0" applyFont="1" applyFill="1" applyBorder="1"/>
    <xf numFmtId="0" fontId="15" fillId="7" borderId="5" xfId="0" applyFont="1" applyFill="1" applyBorder="1" applyAlignment="1" applyProtection="1">
      <alignment horizontal="center"/>
      <protection hidden="1"/>
    </xf>
    <xf numFmtId="0" fontId="15" fillId="7" borderId="2" xfId="0" applyFont="1" applyFill="1" applyBorder="1" applyAlignment="1" applyProtection="1">
      <alignment horizontal="center"/>
      <protection hidden="1"/>
    </xf>
    <xf numFmtId="0" fontId="13" fillId="7" borderId="2" xfId="0" applyFont="1" applyFill="1" applyBorder="1" applyAlignment="1">
      <alignment horizontal="center"/>
    </xf>
    <xf numFmtId="0" fontId="13" fillId="18" borderId="2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8" fillId="6" borderId="7" xfId="0" applyFont="1" applyFill="1" applyBorder="1"/>
    <xf numFmtId="0" fontId="18" fillId="6" borderId="8" xfId="0" applyFont="1" applyFill="1" applyBorder="1"/>
    <xf numFmtId="0" fontId="19" fillId="7" borderId="3" xfId="0" applyFont="1" applyFill="1" applyBorder="1" applyAlignment="1" applyProtection="1">
      <alignment horizontal="center"/>
      <protection hidden="1"/>
    </xf>
    <xf numFmtId="0" fontId="19" fillId="18" borderId="1" xfId="0" applyFont="1" applyFill="1" applyBorder="1" applyAlignment="1" applyProtection="1">
      <alignment horizontal="center"/>
      <protection hidden="1"/>
    </xf>
    <xf numFmtId="0" fontId="19" fillId="7" borderId="1" xfId="0" applyFont="1" applyFill="1" applyBorder="1" applyAlignment="1" applyProtection="1">
      <alignment horizontal="center"/>
      <protection hidden="1"/>
    </xf>
    <xf numFmtId="0" fontId="16" fillId="7" borderId="8" xfId="0" applyFont="1" applyFill="1" applyBorder="1" applyAlignment="1">
      <alignment horizontal="center"/>
    </xf>
    <xf numFmtId="0" fontId="18" fillId="6" borderId="3" xfId="0" applyFont="1" applyFill="1" applyBorder="1"/>
    <xf numFmtId="0" fontId="16" fillId="18" borderId="1" xfId="0" applyFont="1" applyFill="1" applyBorder="1" applyAlignment="1">
      <alignment horizontal="center"/>
    </xf>
    <xf numFmtId="0" fontId="16" fillId="18" borderId="8" xfId="0" applyFont="1" applyFill="1" applyBorder="1" applyAlignment="1">
      <alignment horizontal="center"/>
    </xf>
    <xf numFmtId="0" fontId="19" fillId="18" borderId="3" xfId="0" applyFont="1" applyFill="1" applyBorder="1" applyAlignment="1" applyProtection="1">
      <alignment horizontal="center"/>
      <protection hidden="1"/>
    </xf>
    <xf numFmtId="0" fontId="13" fillId="2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0" fillId="6" borderId="3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center"/>
    </xf>
    <xf numFmtId="0" fontId="15" fillId="18" borderId="1" xfId="0" applyFont="1" applyFill="1" applyBorder="1" applyAlignment="1">
      <alignment horizontal="center"/>
    </xf>
    <xf numFmtId="0" fontId="20" fillId="6" borderId="0" xfId="0" applyFont="1" applyFill="1" applyAlignment="1">
      <alignment horizontal="left"/>
    </xf>
    <xf numFmtId="0" fontId="20" fillId="6" borderId="7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3" fillId="6" borderId="8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2" fillId="7" borderId="8" xfId="0" applyFont="1" applyFill="1" applyBorder="1" applyAlignment="1">
      <alignment horizontal="center"/>
    </xf>
    <xf numFmtId="0" fontId="23" fillId="6" borderId="7" xfId="0" applyFont="1" applyFill="1" applyBorder="1" applyAlignment="1">
      <alignment horizontal="left"/>
    </xf>
    <xf numFmtId="0" fontId="19" fillId="18" borderId="1" xfId="0" applyFont="1" applyFill="1" applyBorder="1" applyAlignment="1">
      <alignment horizontal="center"/>
    </xf>
    <xf numFmtId="0" fontId="22" fillId="18" borderId="1" xfId="0" applyFont="1" applyFill="1" applyBorder="1" applyAlignment="1">
      <alignment horizontal="center"/>
    </xf>
    <xf numFmtId="0" fontId="19" fillId="18" borderId="8" xfId="0" applyFont="1" applyFill="1" applyBorder="1" applyAlignment="1">
      <alignment horizontal="center"/>
    </xf>
    <xf numFmtId="0" fontId="22" fillId="12" borderId="1" xfId="0" applyFont="1" applyFill="1" applyBorder="1" applyAlignment="1">
      <alignment horizontal="center"/>
    </xf>
    <xf numFmtId="0" fontId="22" fillId="18" borderId="8" xfId="0" applyFont="1" applyFill="1" applyBorder="1" applyAlignment="1">
      <alignment horizontal="center"/>
    </xf>
    <xf numFmtId="0" fontId="22" fillId="7" borderId="8" xfId="0" quotePrefix="1" applyFont="1" applyFill="1" applyBorder="1" applyAlignment="1">
      <alignment horizontal="center"/>
    </xf>
    <xf numFmtId="0" fontId="23" fillId="14" borderId="7" xfId="0" applyFont="1" applyFill="1" applyBorder="1" applyAlignment="1">
      <alignment horizontal="left"/>
    </xf>
    <xf numFmtId="0" fontId="23" fillId="14" borderId="8" xfId="0" applyFont="1" applyFill="1" applyBorder="1" applyAlignment="1">
      <alignment horizontal="left"/>
    </xf>
    <xf numFmtId="0" fontId="23" fillId="14" borderId="3" xfId="0" applyFont="1" applyFill="1" applyBorder="1" applyAlignment="1">
      <alignment horizontal="left"/>
    </xf>
    <xf numFmtId="0" fontId="19" fillId="12" borderId="1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5" fillId="18" borderId="8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3" fillId="15" borderId="2" xfId="0" applyFont="1" applyFill="1" applyBorder="1" applyAlignment="1">
      <alignment horizontal="center"/>
    </xf>
    <xf numFmtId="0" fontId="19" fillId="7" borderId="8" xfId="0" applyFont="1" applyFill="1" applyBorder="1" applyAlignment="1">
      <alignment horizontal="center"/>
    </xf>
    <xf numFmtId="0" fontId="0" fillId="18" borderId="0" xfId="0" applyFill="1"/>
    <xf numFmtId="0" fontId="22" fillId="19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5" fillId="19" borderId="1" xfId="0" applyFont="1" applyFill="1" applyBorder="1" applyAlignment="1">
      <alignment horizontal="center"/>
    </xf>
    <xf numFmtId="0" fontId="13" fillId="19" borderId="1" xfId="0" applyFont="1" applyFill="1" applyBorder="1" applyAlignment="1">
      <alignment horizontal="center"/>
    </xf>
    <xf numFmtId="0" fontId="19" fillId="19" borderId="1" xfId="0" applyFont="1" applyFill="1" applyBorder="1" applyAlignment="1">
      <alignment horizontal="center"/>
    </xf>
    <xf numFmtId="0" fontId="16" fillId="19" borderId="2" xfId="0" applyFont="1" applyFill="1" applyBorder="1" applyAlignment="1">
      <alignment horizontal="center"/>
    </xf>
    <xf numFmtId="0" fontId="15" fillId="19" borderId="1" xfId="0" applyFont="1" applyFill="1" applyBorder="1" applyAlignment="1" applyProtection="1">
      <alignment horizontal="center"/>
      <protection hidden="1"/>
    </xf>
    <xf numFmtId="0" fontId="6" fillId="19" borderId="1" xfId="1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19" fillId="19" borderId="1" xfId="0" applyFont="1" applyFill="1" applyBorder="1" applyAlignment="1" applyProtection="1">
      <alignment horizontal="center"/>
      <protection hidden="1"/>
    </xf>
    <xf numFmtId="0" fontId="16" fillId="19" borderId="8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left"/>
    </xf>
    <xf numFmtId="0" fontId="19" fillId="12" borderId="1" xfId="0" applyFont="1" applyFill="1" applyBorder="1" applyAlignment="1" applyProtection="1">
      <alignment horizontal="center"/>
      <protection hidden="1"/>
    </xf>
    <xf numFmtId="0" fontId="19" fillId="19" borderId="3" xfId="0" applyFont="1" applyFill="1" applyBorder="1" applyAlignment="1" applyProtection="1">
      <alignment horizontal="center"/>
      <protection hidden="1"/>
    </xf>
    <xf numFmtId="0" fontId="8" fillId="19" borderId="24" xfId="1" applyFont="1" applyFill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colors>
    <mruColors>
      <color rgb="FFE22638"/>
      <color rgb="FFFD6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N63"/>
  <sheetViews>
    <sheetView view="pageBreakPreview" zoomScale="80" zoomScaleNormal="80" zoomScaleSheetLayoutView="80" workbookViewId="0">
      <selection activeCell="N18" sqref="N18"/>
    </sheetView>
  </sheetViews>
  <sheetFormatPr defaultColWidth="12.44140625" defaultRowHeight="14.4" x14ac:dyDescent="0.3"/>
  <cols>
    <col min="1" max="1" width="8" customWidth="1"/>
    <col min="4" max="4" width="10.21875" customWidth="1"/>
  </cols>
  <sheetData>
    <row r="1" spans="1:14" x14ac:dyDescent="0.3">
      <c r="A1" s="23" t="s">
        <v>119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15" thickBot="1" x14ac:dyDescent="0.3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ht="15" customHeight="1" x14ac:dyDescent="0.3">
      <c r="A4" s="27" t="s">
        <v>0</v>
      </c>
      <c r="B4" s="28"/>
      <c r="C4" s="28"/>
      <c r="D4" s="29"/>
      <c r="E4" s="33" t="s">
        <v>120</v>
      </c>
      <c r="F4" s="35" t="s">
        <v>121</v>
      </c>
      <c r="G4" s="35" t="s">
        <v>122</v>
      </c>
      <c r="H4" s="33" t="s">
        <v>123</v>
      </c>
      <c r="I4" s="33" t="s">
        <v>124</v>
      </c>
      <c r="J4" s="33" t="s">
        <v>125</v>
      </c>
      <c r="K4" s="33" t="s">
        <v>126</v>
      </c>
      <c r="L4" s="37" t="s">
        <v>127</v>
      </c>
      <c r="M4" s="33" t="s">
        <v>128</v>
      </c>
      <c r="N4" s="39" t="s">
        <v>1</v>
      </c>
    </row>
    <row r="5" spans="1:14" ht="33.75" customHeight="1" thickBot="1" x14ac:dyDescent="0.35">
      <c r="A5" s="30"/>
      <c r="B5" s="31"/>
      <c r="C5" s="31"/>
      <c r="D5" s="32"/>
      <c r="E5" s="34"/>
      <c r="F5" s="36"/>
      <c r="G5" s="36"/>
      <c r="H5" s="34"/>
      <c r="I5" s="34"/>
      <c r="J5" s="41"/>
      <c r="K5" s="34"/>
      <c r="L5" s="38"/>
      <c r="M5" s="34"/>
      <c r="N5" s="40"/>
    </row>
    <row r="6" spans="1:14" s="75" customFormat="1" ht="27" customHeight="1" x14ac:dyDescent="0.4">
      <c r="A6" s="64" t="s">
        <v>2</v>
      </c>
      <c r="B6" s="65" t="s">
        <v>92</v>
      </c>
      <c r="C6" s="66"/>
      <c r="D6" s="67"/>
      <c r="E6" s="68">
        <v>1056</v>
      </c>
      <c r="F6" s="69">
        <v>1066</v>
      </c>
      <c r="G6" s="135">
        <v>1027</v>
      </c>
      <c r="H6" s="70">
        <v>1079</v>
      </c>
      <c r="I6" s="71">
        <v>1012</v>
      </c>
      <c r="J6" s="137">
        <v>1115</v>
      </c>
      <c r="K6" s="70">
        <v>1053</v>
      </c>
      <c r="L6" s="72">
        <v>1062</v>
      </c>
      <c r="M6" s="73">
        <v>1089</v>
      </c>
      <c r="N6" s="74">
        <f>SUM(E6:M6)-I6-G6</f>
        <v>7520</v>
      </c>
    </row>
    <row r="7" spans="1:14" s="75" customFormat="1" ht="27" customHeight="1" x14ac:dyDescent="0.4">
      <c r="A7" s="64" t="s">
        <v>3</v>
      </c>
      <c r="B7" s="65" t="s">
        <v>72</v>
      </c>
      <c r="C7" s="66"/>
      <c r="D7" s="67"/>
      <c r="E7" s="68">
        <v>1061</v>
      </c>
      <c r="F7" s="135">
        <v>1036</v>
      </c>
      <c r="G7" s="69">
        <v>1062</v>
      </c>
      <c r="H7" s="70">
        <v>1058</v>
      </c>
      <c r="I7" s="70">
        <v>1082</v>
      </c>
      <c r="J7" s="70">
        <v>1057</v>
      </c>
      <c r="K7" s="70">
        <v>1077</v>
      </c>
      <c r="L7" s="76">
        <v>995</v>
      </c>
      <c r="M7" s="73">
        <v>1038</v>
      </c>
      <c r="N7" s="74">
        <f>SUM(E7:M7)-L7-F7</f>
        <v>7435</v>
      </c>
    </row>
    <row r="8" spans="1:14" s="75" customFormat="1" ht="27" customHeight="1" x14ac:dyDescent="0.4">
      <c r="A8" s="64" t="s">
        <v>4</v>
      </c>
      <c r="B8" s="77" t="s">
        <v>11</v>
      </c>
      <c r="C8" s="78"/>
      <c r="D8" s="79"/>
      <c r="E8" s="80">
        <v>1068</v>
      </c>
      <c r="F8" s="81">
        <v>1050</v>
      </c>
      <c r="G8" s="81">
        <v>1061</v>
      </c>
      <c r="H8" s="82">
        <v>1059</v>
      </c>
      <c r="I8" s="82">
        <v>1055</v>
      </c>
      <c r="J8" s="83">
        <v>1044</v>
      </c>
      <c r="K8" s="82">
        <v>1065</v>
      </c>
      <c r="L8" s="84">
        <v>1045</v>
      </c>
      <c r="M8" s="134">
        <v>1041</v>
      </c>
      <c r="N8" s="74">
        <f>SUM(E8:M8)-J8-M8</f>
        <v>7403</v>
      </c>
    </row>
    <row r="9" spans="1:14" s="75" customFormat="1" ht="27" customHeight="1" x14ac:dyDescent="0.4">
      <c r="A9" s="64" t="s">
        <v>5</v>
      </c>
      <c r="B9" s="85" t="s">
        <v>83</v>
      </c>
      <c r="C9" s="86"/>
      <c r="D9" s="67"/>
      <c r="E9" s="87">
        <v>1053</v>
      </c>
      <c r="F9" s="88">
        <v>998</v>
      </c>
      <c r="G9" s="89">
        <v>1058</v>
      </c>
      <c r="H9" s="73">
        <v>1041</v>
      </c>
      <c r="I9" s="130">
        <v>1022</v>
      </c>
      <c r="J9" s="73">
        <v>1073</v>
      </c>
      <c r="K9" s="73">
        <v>1024</v>
      </c>
      <c r="L9" s="90">
        <v>1060</v>
      </c>
      <c r="M9" s="73">
        <v>1060</v>
      </c>
      <c r="N9" s="74">
        <f>SUM(E9:M9)-F9-I9</f>
        <v>7369</v>
      </c>
    </row>
    <row r="10" spans="1:14" s="75" customFormat="1" ht="27" customHeight="1" x14ac:dyDescent="0.4">
      <c r="A10" s="64" t="s">
        <v>6</v>
      </c>
      <c r="B10" s="85" t="s">
        <v>94</v>
      </c>
      <c r="C10" s="86"/>
      <c r="D10" s="91"/>
      <c r="E10" s="87">
        <v>1038</v>
      </c>
      <c r="F10" s="89">
        <v>1071</v>
      </c>
      <c r="G10" s="141">
        <v>1027</v>
      </c>
      <c r="H10" s="73">
        <v>1045</v>
      </c>
      <c r="I10" s="130">
        <v>1024</v>
      </c>
      <c r="J10" s="73">
        <v>1030</v>
      </c>
      <c r="K10" s="92">
        <v>1006</v>
      </c>
      <c r="L10" s="90">
        <v>1044</v>
      </c>
      <c r="M10" s="73">
        <v>1033</v>
      </c>
      <c r="N10" s="74">
        <f>SUM(E10:M10)-K10-I10</f>
        <v>7288</v>
      </c>
    </row>
    <row r="11" spans="1:14" s="75" customFormat="1" ht="27" customHeight="1" x14ac:dyDescent="0.4">
      <c r="A11" s="64" t="s">
        <v>7</v>
      </c>
      <c r="B11" s="85" t="s">
        <v>17</v>
      </c>
      <c r="C11" s="86"/>
      <c r="D11" s="67"/>
      <c r="E11" s="142">
        <v>1001</v>
      </c>
      <c r="F11" s="89">
        <v>1061</v>
      </c>
      <c r="G11" s="88">
        <v>986</v>
      </c>
      <c r="H11" s="73">
        <v>1040</v>
      </c>
      <c r="I11" s="73">
        <v>1024</v>
      </c>
      <c r="J11" s="73">
        <v>1080</v>
      </c>
      <c r="K11" s="73">
        <v>1031</v>
      </c>
      <c r="L11" s="90">
        <v>1040</v>
      </c>
      <c r="M11" s="73">
        <v>1006</v>
      </c>
      <c r="N11" s="74">
        <f>SUM(E11:M11)-G11-E11</f>
        <v>7282</v>
      </c>
    </row>
    <row r="12" spans="1:14" s="75" customFormat="1" ht="27" customHeight="1" x14ac:dyDescent="0.4">
      <c r="A12" s="64" t="s">
        <v>8</v>
      </c>
      <c r="B12" s="85" t="s">
        <v>15</v>
      </c>
      <c r="C12" s="86"/>
      <c r="D12" s="91"/>
      <c r="E12" s="87">
        <v>1048</v>
      </c>
      <c r="F12" s="89">
        <v>1015</v>
      </c>
      <c r="G12" s="89">
        <v>1024</v>
      </c>
      <c r="H12" s="73">
        <v>1003</v>
      </c>
      <c r="I12" s="73">
        <v>1037</v>
      </c>
      <c r="J12" s="130">
        <v>981</v>
      </c>
      <c r="K12" s="73">
        <v>1063</v>
      </c>
      <c r="L12" s="93">
        <v>979</v>
      </c>
      <c r="M12" s="73">
        <v>1001</v>
      </c>
      <c r="N12" s="74">
        <f>SUM(E12:M12)-L12-J12</f>
        <v>7191</v>
      </c>
    </row>
    <row r="13" spans="1:14" s="75" customFormat="1" ht="27" customHeight="1" x14ac:dyDescent="0.4">
      <c r="A13" s="64" t="s">
        <v>9</v>
      </c>
      <c r="B13" s="85" t="s">
        <v>13</v>
      </c>
      <c r="C13" s="86"/>
      <c r="D13" s="91"/>
      <c r="E13" s="87">
        <v>993</v>
      </c>
      <c r="F13" s="89">
        <v>996</v>
      </c>
      <c r="G13" s="89">
        <v>1042</v>
      </c>
      <c r="H13" s="73">
        <v>1030</v>
      </c>
      <c r="I13" s="73">
        <v>1007</v>
      </c>
      <c r="J13" s="73">
        <v>1023</v>
      </c>
      <c r="K13" s="73">
        <v>1055</v>
      </c>
      <c r="L13" s="93">
        <v>654</v>
      </c>
      <c r="M13" s="130">
        <v>693</v>
      </c>
      <c r="N13" s="74">
        <f>SUM(E13:M13)-L13-M13</f>
        <v>7146</v>
      </c>
    </row>
    <row r="14" spans="1:14" s="75" customFormat="1" ht="27" customHeight="1" x14ac:dyDescent="0.4">
      <c r="A14" s="64" t="s">
        <v>10</v>
      </c>
      <c r="B14" s="85" t="s">
        <v>90</v>
      </c>
      <c r="C14" s="86"/>
      <c r="D14" s="67"/>
      <c r="E14" s="94">
        <v>982</v>
      </c>
      <c r="F14" s="89">
        <v>1011</v>
      </c>
      <c r="G14" s="89">
        <v>1034</v>
      </c>
      <c r="H14" s="73">
        <v>1043</v>
      </c>
      <c r="I14" s="73">
        <v>992</v>
      </c>
      <c r="J14" s="73">
        <v>1004</v>
      </c>
      <c r="K14" s="73">
        <v>1005</v>
      </c>
      <c r="L14" s="90">
        <v>1030</v>
      </c>
      <c r="M14" s="130">
        <v>995</v>
      </c>
      <c r="N14" s="74">
        <f>SUM(E14:M14)-E14-M14</f>
        <v>7119</v>
      </c>
    </row>
    <row r="15" spans="1:14" s="75" customFormat="1" ht="27" customHeight="1" x14ac:dyDescent="0.4">
      <c r="A15" s="64" t="s">
        <v>12</v>
      </c>
      <c r="B15" s="85" t="s">
        <v>78</v>
      </c>
      <c r="C15" s="66"/>
      <c r="D15" s="67"/>
      <c r="E15" s="87">
        <v>953</v>
      </c>
      <c r="F15" s="89">
        <v>991</v>
      </c>
      <c r="G15" s="89">
        <v>969</v>
      </c>
      <c r="H15" s="73">
        <v>976</v>
      </c>
      <c r="I15" s="73">
        <v>936</v>
      </c>
      <c r="J15" s="73">
        <v>957</v>
      </c>
      <c r="K15" s="92">
        <v>926</v>
      </c>
      <c r="L15" s="90">
        <v>976</v>
      </c>
      <c r="M15" s="130">
        <v>342</v>
      </c>
      <c r="N15" s="74">
        <f>SUM(E15:M15)-K15-M15</f>
        <v>6758</v>
      </c>
    </row>
    <row r="16" spans="1:14" s="75" customFormat="1" ht="27" customHeight="1" x14ac:dyDescent="0.4">
      <c r="A16" s="64" t="s">
        <v>14</v>
      </c>
      <c r="B16" s="85" t="s">
        <v>85</v>
      </c>
      <c r="C16" s="86"/>
      <c r="D16" s="91"/>
      <c r="E16" s="87">
        <v>951</v>
      </c>
      <c r="F16" s="89">
        <v>1030</v>
      </c>
      <c r="G16" s="89">
        <v>978</v>
      </c>
      <c r="H16" s="92">
        <v>642</v>
      </c>
      <c r="I16" s="73">
        <v>990</v>
      </c>
      <c r="J16" s="73">
        <v>1029</v>
      </c>
      <c r="K16" s="130">
        <v>697</v>
      </c>
      <c r="L16" s="90">
        <v>981</v>
      </c>
      <c r="M16" s="73">
        <v>702</v>
      </c>
      <c r="N16" s="74">
        <f>SUM(E16:M16)-H16-K16</f>
        <v>6661</v>
      </c>
    </row>
    <row r="17" spans="1:14" ht="23.4" x14ac:dyDescent="0.45">
      <c r="A17" s="20" t="s">
        <v>138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s="75" customFormat="1" ht="27" customHeight="1" x14ac:dyDescent="0.4">
      <c r="A18" s="95" t="s">
        <v>2</v>
      </c>
      <c r="B18" s="96" t="s">
        <v>136</v>
      </c>
      <c r="C18" s="96"/>
      <c r="D18" s="97"/>
      <c r="E18" s="98">
        <v>358</v>
      </c>
      <c r="F18" s="69">
        <v>357</v>
      </c>
      <c r="G18" s="70">
        <v>370</v>
      </c>
      <c r="H18" s="132">
        <v>346</v>
      </c>
      <c r="I18" s="70">
        <v>374</v>
      </c>
      <c r="J18" s="70">
        <v>369</v>
      </c>
      <c r="K18" s="70">
        <v>368</v>
      </c>
      <c r="L18" s="99">
        <v>322</v>
      </c>
      <c r="M18" s="70">
        <v>366</v>
      </c>
      <c r="N18" s="74">
        <f>SUM(E18:M18)-L18-H18</f>
        <v>2562</v>
      </c>
    </row>
    <row r="19" spans="1:14" s="75" customFormat="1" ht="27" customHeight="1" x14ac:dyDescent="0.4">
      <c r="A19" s="95" t="s">
        <v>3</v>
      </c>
      <c r="B19" s="96" t="s">
        <v>104</v>
      </c>
      <c r="C19" s="96"/>
      <c r="D19" s="100"/>
      <c r="E19" s="98">
        <v>350</v>
      </c>
      <c r="F19" s="69">
        <v>371</v>
      </c>
      <c r="G19" s="131">
        <v>339</v>
      </c>
      <c r="H19" s="70">
        <v>358</v>
      </c>
      <c r="I19" s="71">
        <v>335</v>
      </c>
      <c r="J19" s="70">
        <v>374</v>
      </c>
      <c r="K19" s="70">
        <v>370</v>
      </c>
      <c r="L19" s="72">
        <v>378</v>
      </c>
      <c r="M19" s="70">
        <v>351</v>
      </c>
      <c r="N19" s="74">
        <f>SUM(E19:M19)-I19-G19</f>
        <v>2552</v>
      </c>
    </row>
    <row r="20" spans="1:14" s="75" customFormat="1" ht="27" customHeight="1" x14ac:dyDescent="0.4">
      <c r="A20" s="95" t="s">
        <v>4</v>
      </c>
      <c r="B20" s="101" t="s">
        <v>47</v>
      </c>
      <c r="C20" s="96"/>
      <c r="D20" s="97"/>
      <c r="E20" s="98">
        <v>350</v>
      </c>
      <c r="F20" s="69">
        <v>350</v>
      </c>
      <c r="G20" s="131">
        <v>347</v>
      </c>
      <c r="H20" s="102">
        <v>374</v>
      </c>
      <c r="I20" s="103">
        <v>346</v>
      </c>
      <c r="J20" s="102">
        <v>392</v>
      </c>
      <c r="K20" s="102">
        <v>355</v>
      </c>
      <c r="L20" s="104">
        <v>351</v>
      </c>
      <c r="M20" s="102">
        <v>373</v>
      </c>
      <c r="N20" s="74">
        <f>SUM(E20:M20)-I20-G20</f>
        <v>2545</v>
      </c>
    </row>
    <row r="21" spans="1:14" s="75" customFormat="1" ht="27" customHeight="1" x14ac:dyDescent="0.4">
      <c r="A21" s="95" t="s">
        <v>5</v>
      </c>
      <c r="B21" s="106" t="s">
        <v>62</v>
      </c>
      <c r="C21" s="106"/>
      <c r="D21" s="107"/>
      <c r="E21" s="108">
        <v>356</v>
      </c>
      <c r="F21" s="88">
        <v>343</v>
      </c>
      <c r="G21" s="108">
        <v>368</v>
      </c>
      <c r="H21" s="129">
        <v>343</v>
      </c>
      <c r="I21" s="105">
        <v>354</v>
      </c>
      <c r="J21" s="105">
        <v>348</v>
      </c>
      <c r="K21" s="105">
        <v>366</v>
      </c>
      <c r="L21" s="109">
        <v>366</v>
      </c>
      <c r="M21" s="105">
        <v>361</v>
      </c>
      <c r="N21" s="74">
        <f>SUM(E21:M21)-F21-H21</f>
        <v>2519</v>
      </c>
    </row>
    <row r="22" spans="1:14" s="75" customFormat="1" ht="27" customHeight="1" x14ac:dyDescent="0.4">
      <c r="A22" s="95" t="s">
        <v>6</v>
      </c>
      <c r="B22" s="106" t="s">
        <v>115</v>
      </c>
      <c r="C22" s="106"/>
      <c r="D22" s="107"/>
      <c r="E22" s="108">
        <v>367</v>
      </c>
      <c r="F22" s="108">
        <v>354</v>
      </c>
      <c r="G22" s="105">
        <v>357</v>
      </c>
      <c r="H22" s="73">
        <v>371</v>
      </c>
      <c r="I22" s="130">
        <v>346</v>
      </c>
      <c r="J22" s="73">
        <v>350</v>
      </c>
      <c r="K22" s="73">
        <v>355</v>
      </c>
      <c r="L22" s="93">
        <v>320</v>
      </c>
      <c r="M22" s="73">
        <v>348</v>
      </c>
      <c r="N22" s="74">
        <f>SUM(E22:M22)-L22-I22</f>
        <v>2502</v>
      </c>
    </row>
    <row r="23" spans="1:14" s="75" customFormat="1" ht="27" customHeight="1" x14ac:dyDescent="0.4">
      <c r="A23" s="95" t="s">
        <v>7</v>
      </c>
      <c r="B23" s="110" t="s">
        <v>98</v>
      </c>
      <c r="C23" s="106"/>
      <c r="D23" s="107"/>
      <c r="E23" s="108">
        <v>364</v>
      </c>
      <c r="F23" s="89">
        <v>370</v>
      </c>
      <c r="G23" s="108">
        <v>361</v>
      </c>
      <c r="H23" s="92">
        <v>332</v>
      </c>
      <c r="I23" s="73">
        <v>345</v>
      </c>
      <c r="J23" s="130">
        <v>337</v>
      </c>
      <c r="K23" s="73">
        <v>350</v>
      </c>
      <c r="L23" s="90">
        <v>358</v>
      </c>
      <c r="M23" s="73">
        <v>344</v>
      </c>
      <c r="N23" s="74">
        <f>SUM(E23:M23)-H23-J23</f>
        <v>2492</v>
      </c>
    </row>
    <row r="24" spans="1:14" s="75" customFormat="1" ht="27" customHeight="1" x14ac:dyDescent="0.4">
      <c r="A24" s="95" t="s">
        <v>8</v>
      </c>
      <c r="B24" s="106" t="s">
        <v>63</v>
      </c>
      <c r="C24" s="106"/>
      <c r="D24" s="107"/>
      <c r="E24" s="108"/>
      <c r="F24" s="89">
        <v>346</v>
      </c>
      <c r="G24" s="108">
        <v>349</v>
      </c>
      <c r="H24" s="105">
        <v>368</v>
      </c>
      <c r="I24" s="105">
        <v>356</v>
      </c>
      <c r="J24" s="105">
        <v>354</v>
      </c>
      <c r="K24" s="129">
        <v>328</v>
      </c>
      <c r="L24" s="109">
        <v>352</v>
      </c>
      <c r="M24" s="105">
        <v>359</v>
      </c>
      <c r="N24" s="74">
        <f>SUM(E24:M24)-K24</f>
        <v>2484</v>
      </c>
    </row>
    <row r="25" spans="1:14" s="75" customFormat="1" ht="27" customHeight="1" x14ac:dyDescent="0.4">
      <c r="A25" s="95" t="s">
        <v>9</v>
      </c>
      <c r="B25" s="106" t="s">
        <v>144</v>
      </c>
      <c r="C25" s="106"/>
      <c r="D25" s="107"/>
      <c r="E25" s="108">
        <v>359</v>
      </c>
      <c r="F25" s="108">
        <v>338</v>
      </c>
      <c r="G25" s="108">
        <v>353</v>
      </c>
      <c r="H25" s="105">
        <v>361</v>
      </c>
      <c r="I25" s="105">
        <v>343</v>
      </c>
      <c r="J25" s="105"/>
      <c r="K25" s="105">
        <v>365</v>
      </c>
      <c r="L25" s="109">
        <v>356</v>
      </c>
      <c r="M25" s="129">
        <v>338</v>
      </c>
      <c r="N25" s="74">
        <f>SUM(E25:M25)-M25</f>
        <v>2475</v>
      </c>
    </row>
    <row r="26" spans="1:14" s="75" customFormat="1" ht="27" customHeight="1" x14ac:dyDescent="0.4">
      <c r="A26" s="95" t="s">
        <v>10</v>
      </c>
      <c r="B26" s="106" t="s">
        <v>74</v>
      </c>
      <c r="C26" s="106"/>
      <c r="D26" s="97"/>
      <c r="E26" s="108">
        <v>363</v>
      </c>
      <c r="F26" s="89">
        <v>345</v>
      </c>
      <c r="G26" s="111">
        <v>335</v>
      </c>
      <c r="H26" s="73">
        <v>351</v>
      </c>
      <c r="I26" s="73">
        <v>348</v>
      </c>
      <c r="J26" s="73">
        <v>348</v>
      </c>
      <c r="K26" s="73">
        <v>360</v>
      </c>
      <c r="L26" s="90">
        <v>351</v>
      </c>
      <c r="M26" s="130">
        <v>343</v>
      </c>
      <c r="N26" s="74">
        <f>SUM(E26:M26)-G26-M26</f>
        <v>2466</v>
      </c>
    </row>
    <row r="27" spans="1:14" s="75" customFormat="1" ht="27" customHeight="1" x14ac:dyDescent="0.4">
      <c r="A27" s="95" t="s">
        <v>12</v>
      </c>
      <c r="B27" s="106" t="s">
        <v>57</v>
      </c>
      <c r="C27" s="106"/>
      <c r="D27" s="107"/>
      <c r="E27" s="108">
        <v>338</v>
      </c>
      <c r="F27" s="138">
        <v>335</v>
      </c>
      <c r="G27" s="108">
        <v>344</v>
      </c>
      <c r="H27" s="73">
        <v>371</v>
      </c>
      <c r="I27" s="73">
        <v>349</v>
      </c>
      <c r="J27" s="73">
        <v>347</v>
      </c>
      <c r="K27" s="73">
        <v>352</v>
      </c>
      <c r="L27" s="90"/>
      <c r="M27" s="73">
        <v>347</v>
      </c>
      <c r="N27" s="74">
        <f>SUM(E27:M27)-F27</f>
        <v>2448</v>
      </c>
    </row>
    <row r="28" spans="1:14" s="75" customFormat="1" ht="27" customHeight="1" x14ac:dyDescent="0.4">
      <c r="A28" s="95" t="s">
        <v>14</v>
      </c>
      <c r="B28" s="106" t="s">
        <v>46</v>
      </c>
      <c r="C28" s="106"/>
      <c r="D28" s="107"/>
      <c r="E28" s="108">
        <v>345</v>
      </c>
      <c r="F28" s="89">
        <v>353</v>
      </c>
      <c r="G28" s="111">
        <v>336</v>
      </c>
      <c r="H28" s="105">
        <v>345</v>
      </c>
      <c r="I28" s="105">
        <v>355</v>
      </c>
      <c r="J28" s="105">
        <v>346</v>
      </c>
      <c r="K28" s="105">
        <v>344</v>
      </c>
      <c r="L28" s="109">
        <v>359</v>
      </c>
      <c r="M28" s="105"/>
      <c r="N28" s="74">
        <f>SUM(E28:M28)-G28</f>
        <v>2447</v>
      </c>
    </row>
    <row r="29" spans="1:14" s="75" customFormat="1" ht="27" customHeight="1" x14ac:dyDescent="0.4">
      <c r="A29" s="95" t="s">
        <v>16</v>
      </c>
      <c r="B29" s="110" t="s">
        <v>41</v>
      </c>
      <c r="C29" s="106"/>
      <c r="D29" s="107"/>
      <c r="E29" s="108">
        <v>356</v>
      </c>
      <c r="F29" s="89">
        <v>345</v>
      </c>
      <c r="G29" s="108">
        <v>341</v>
      </c>
      <c r="H29" s="73">
        <v>347</v>
      </c>
      <c r="I29" s="130">
        <v>331</v>
      </c>
      <c r="J29" s="73">
        <v>349</v>
      </c>
      <c r="K29" s="92">
        <v>328</v>
      </c>
      <c r="L29" s="90">
        <v>333</v>
      </c>
      <c r="M29" s="73">
        <v>365</v>
      </c>
      <c r="N29" s="74">
        <f>SUM(E29:M29)-K29-I29</f>
        <v>2436</v>
      </c>
    </row>
    <row r="30" spans="1:14" s="75" customFormat="1" ht="27" customHeight="1" x14ac:dyDescent="0.4">
      <c r="A30" s="95" t="s">
        <v>139</v>
      </c>
      <c r="B30" s="106" t="s">
        <v>64</v>
      </c>
      <c r="C30" s="106"/>
      <c r="D30" s="107"/>
      <c r="E30" s="108">
        <v>331</v>
      </c>
      <c r="F30" s="108">
        <v>358</v>
      </c>
      <c r="G30" s="111">
        <v>322</v>
      </c>
      <c r="H30" s="105">
        <v>351</v>
      </c>
      <c r="I30" s="129">
        <v>327</v>
      </c>
      <c r="J30" s="105">
        <v>359</v>
      </c>
      <c r="K30" s="105">
        <v>351</v>
      </c>
      <c r="L30" s="109">
        <v>347</v>
      </c>
      <c r="M30" s="105">
        <v>330</v>
      </c>
      <c r="N30" s="74">
        <f>SUM(E30:M30)-G30-I30</f>
        <v>2427</v>
      </c>
    </row>
    <row r="31" spans="1:14" s="75" customFormat="1" ht="27" customHeight="1" x14ac:dyDescent="0.4">
      <c r="A31" s="95" t="s">
        <v>18</v>
      </c>
      <c r="B31" s="106" t="s">
        <v>73</v>
      </c>
      <c r="C31" s="106"/>
      <c r="D31" s="107"/>
      <c r="E31" s="133">
        <v>336</v>
      </c>
      <c r="F31" s="89">
        <v>352</v>
      </c>
      <c r="G31" s="108">
        <v>338</v>
      </c>
      <c r="H31" s="105">
        <v>342</v>
      </c>
      <c r="I31" s="105">
        <v>338</v>
      </c>
      <c r="J31" s="105">
        <v>346</v>
      </c>
      <c r="K31" s="112">
        <v>329</v>
      </c>
      <c r="L31" s="109">
        <v>364</v>
      </c>
      <c r="M31" s="105">
        <v>342</v>
      </c>
      <c r="N31" s="74">
        <f>SUM(E31:M31)-K31-E31</f>
        <v>2422</v>
      </c>
    </row>
    <row r="32" spans="1:14" s="75" customFormat="1" ht="27" customHeight="1" x14ac:dyDescent="0.4">
      <c r="A32" s="95" t="s">
        <v>19</v>
      </c>
      <c r="B32" s="110" t="s">
        <v>43</v>
      </c>
      <c r="C32" s="106"/>
      <c r="D32" s="107"/>
      <c r="E32" s="111">
        <v>314</v>
      </c>
      <c r="F32" s="89">
        <v>356</v>
      </c>
      <c r="G32" s="108">
        <v>348</v>
      </c>
      <c r="H32" s="73">
        <v>338</v>
      </c>
      <c r="I32" s="130">
        <v>331</v>
      </c>
      <c r="J32" s="73">
        <v>333</v>
      </c>
      <c r="K32" s="73">
        <v>352</v>
      </c>
      <c r="L32" s="90">
        <v>355</v>
      </c>
      <c r="M32" s="73">
        <v>338</v>
      </c>
      <c r="N32" s="74">
        <f>SUM(E32:M32)-E32-I32</f>
        <v>2420</v>
      </c>
    </row>
    <row r="33" spans="1:14" s="75" customFormat="1" ht="27" customHeight="1" x14ac:dyDescent="0.4">
      <c r="A33" s="95" t="s">
        <v>20</v>
      </c>
      <c r="B33" s="106" t="s">
        <v>45</v>
      </c>
      <c r="C33" s="106"/>
      <c r="D33" s="107"/>
      <c r="E33" s="108">
        <v>334</v>
      </c>
      <c r="F33" s="89">
        <v>353</v>
      </c>
      <c r="G33" s="108">
        <v>337</v>
      </c>
      <c r="H33" s="105"/>
      <c r="I33" s="105">
        <v>334</v>
      </c>
      <c r="J33" s="129">
        <v>330</v>
      </c>
      <c r="K33" s="105">
        <v>363</v>
      </c>
      <c r="L33" s="109">
        <v>345</v>
      </c>
      <c r="M33" s="105">
        <v>352</v>
      </c>
      <c r="N33" s="74">
        <f>SUM(E33:M33)-J33</f>
        <v>2418</v>
      </c>
    </row>
    <row r="34" spans="1:14" s="75" customFormat="1" ht="27" customHeight="1" x14ac:dyDescent="0.4">
      <c r="A34" s="95" t="s">
        <v>21</v>
      </c>
      <c r="B34" s="110" t="s">
        <v>135</v>
      </c>
      <c r="C34" s="96"/>
      <c r="D34" s="97"/>
      <c r="E34" s="108">
        <v>365</v>
      </c>
      <c r="F34" s="89">
        <v>326</v>
      </c>
      <c r="G34" s="73">
        <v>346</v>
      </c>
      <c r="H34" s="130">
        <v>316</v>
      </c>
      <c r="I34" s="73">
        <v>347</v>
      </c>
      <c r="J34" s="73">
        <v>341</v>
      </c>
      <c r="K34" s="73">
        <v>365</v>
      </c>
      <c r="L34" s="113">
        <v>311</v>
      </c>
      <c r="M34" s="121">
        <v>321</v>
      </c>
      <c r="N34" s="74">
        <f>SUM(E34:M34)-L34-H34</f>
        <v>2411</v>
      </c>
    </row>
    <row r="35" spans="1:14" s="75" customFormat="1" ht="27" customHeight="1" x14ac:dyDescent="0.4">
      <c r="A35" s="95" t="s">
        <v>22</v>
      </c>
      <c r="B35" s="106" t="s">
        <v>49</v>
      </c>
      <c r="C35" s="106"/>
      <c r="D35" s="97"/>
      <c r="E35" s="111">
        <v>314</v>
      </c>
      <c r="F35" s="141">
        <v>335</v>
      </c>
      <c r="G35" s="108">
        <v>341</v>
      </c>
      <c r="H35" s="105">
        <v>336</v>
      </c>
      <c r="I35" s="129">
        <v>330</v>
      </c>
      <c r="J35" s="114">
        <v>357</v>
      </c>
      <c r="K35" s="105">
        <v>343</v>
      </c>
      <c r="L35" s="109">
        <v>355</v>
      </c>
      <c r="M35" s="105">
        <v>343</v>
      </c>
      <c r="N35" s="74">
        <f>SUM(E35:M35)-E35-I35</f>
        <v>2410</v>
      </c>
    </row>
    <row r="36" spans="1:14" s="75" customFormat="1" ht="27" customHeight="1" x14ac:dyDescent="0.4">
      <c r="A36" s="95" t="s">
        <v>23</v>
      </c>
      <c r="B36" s="110" t="s">
        <v>103</v>
      </c>
      <c r="C36" s="106"/>
      <c r="D36" s="107"/>
      <c r="E36" s="133">
        <v>322</v>
      </c>
      <c r="F36" s="89">
        <v>341</v>
      </c>
      <c r="G36" s="108">
        <v>355</v>
      </c>
      <c r="H36" s="73">
        <v>353</v>
      </c>
      <c r="I36" s="73">
        <v>352</v>
      </c>
      <c r="J36" s="73">
        <v>339</v>
      </c>
      <c r="K36" s="92">
        <v>317</v>
      </c>
      <c r="L36" s="90">
        <v>330</v>
      </c>
      <c r="M36" s="73">
        <v>336</v>
      </c>
      <c r="N36" s="74">
        <f>SUM(E36:M36)-K36-E36</f>
        <v>2406</v>
      </c>
    </row>
    <row r="37" spans="1:14" s="75" customFormat="1" ht="27" customHeight="1" x14ac:dyDescent="0.4">
      <c r="A37" s="95" t="s">
        <v>24</v>
      </c>
      <c r="B37" s="110" t="s">
        <v>105</v>
      </c>
      <c r="C37" s="106"/>
      <c r="D37" s="107"/>
      <c r="E37" s="108">
        <v>346</v>
      </c>
      <c r="F37" s="108">
        <v>341</v>
      </c>
      <c r="G37" s="108">
        <v>339</v>
      </c>
      <c r="H37" s="105">
        <v>351</v>
      </c>
      <c r="I37" s="105">
        <v>343</v>
      </c>
      <c r="J37" s="129">
        <v>326</v>
      </c>
      <c r="K37" s="105">
        <v>345</v>
      </c>
      <c r="L37" s="115">
        <v>317</v>
      </c>
      <c r="M37" s="105">
        <v>334</v>
      </c>
      <c r="N37" s="74">
        <f>SUM(E37:M37)-L37-J37</f>
        <v>2399</v>
      </c>
    </row>
    <row r="38" spans="1:14" s="75" customFormat="1" ht="27" customHeight="1" x14ac:dyDescent="0.4">
      <c r="A38" s="95" t="s">
        <v>116</v>
      </c>
      <c r="B38" s="110" t="s">
        <v>108</v>
      </c>
      <c r="C38" s="106"/>
      <c r="D38" s="107"/>
      <c r="E38" s="108">
        <v>351</v>
      </c>
      <c r="F38" s="108">
        <v>366</v>
      </c>
      <c r="G38" s="111">
        <v>322</v>
      </c>
      <c r="H38" s="105">
        <v>353</v>
      </c>
      <c r="I38" s="105">
        <v>337</v>
      </c>
      <c r="J38" s="105">
        <v>343</v>
      </c>
      <c r="K38" s="105">
        <v>325</v>
      </c>
      <c r="L38" s="90">
        <v>322</v>
      </c>
      <c r="M38" s="129">
        <v>305</v>
      </c>
      <c r="N38" s="74">
        <f>SUM(E38:M38)-G38-M38</f>
        <v>2397</v>
      </c>
    </row>
    <row r="39" spans="1:14" s="75" customFormat="1" ht="27" customHeight="1" x14ac:dyDescent="0.4">
      <c r="A39" s="95" t="s">
        <v>25</v>
      </c>
      <c r="B39" s="110" t="s">
        <v>42</v>
      </c>
      <c r="C39" s="106"/>
      <c r="D39" s="97"/>
      <c r="E39" s="108">
        <v>346</v>
      </c>
      <c r="F39" s="89">
        <v>344</v>
      </c>
      <c r="G39" s="133">
        <v>331</v>
      </c>
      <c r="H39" s="105">
        <v>352</v>
      </c>
      <c r="I39" s="105"/>
      <c r="J39" s="105">
        <v>332</v>
      </c>
      <c r="K39" s="105">
        <v>336</v>
      </c>
      <c r="L39" s="109">
        <v>345</v>
      </c>
      <c r="M39" s="105">
        <v>342</v>
      </c>
      <c r="N39" s="74">
        <f>SUM(E39:M39)-G39</f>
        <v>2397</v>
      </c>
    </row>
    <row r="40" spans="1:14" s="75" customFormat="1" ht="27" customHeight="1" x14ac:dyDescent="0.4">
      <c r="A40" s="95" t="s">
        <v>26</v>
      </c>
      <c r="B40" s="110" t="s">
        <v>44</v>
      </c>
      <c r="C40" s="106"/>
      <c r="D40" s="107"/>
      <c r="E40" s="133">
        <v>323</v>
      </c>
      <c r="F40" s="108">
        <v>340</v>
      </c>
      <c r="G40" s="108">
        <v>337</v>
      </c>
      <c r="H40" s="92">
        <v>317</v>
      </c>
      <c r="I40" s="73">
        <v>346</v>
      </c>
      <c r="J40" s="73">
        <v>339</v>
      </c>
      <c r="K40" s="73">
        <v>343</v>
      </c>
      <c r="L40" s="90">
        <v>341</v>
      </c>
      <c r="M40" s="73">
        <v>343</v>
      </c>
      <c r="N40" s="74">
        <f>SUM(E40:M40)-H40-E40</f>
        <v>2389</v>
      </c>
    </row>
    <row r="41" spans="1:14" s="75" customFormat="1" ht="27" customHeight="1" x14ac:dyDescent="0.4">
      <c r="A41" s="95" t="s">
        <v>27</v>
      </c>
      <c r="B41" s="110" t="s">
        <v>100</v>
      </c>
      <c r="C41" s="106"/>
      <c r="D41" s="107"/>
      <c r="E41" s="108">
        <v>327</v>
      </c>
      <c r="F41" s="89">
        <v>342</v>
      </c>
      <c r="G41" s="108">
        <v>333</v>
      </c>
      <c r="H41" s="105">
        <v>325</v>
      </c>
      <c r="I41" s="112">
        <v>306</v>
      </c>
      <c r="J41" s="105">
        <v>360</v>
      </c>
      <c r="K41" s="105">
        <v>354</v>
      </c>
      <c r="L41" s="109">
        <v>344</v>
      </c>
      <c r="M41" s="105"/>
      <c r="N41" s="74">
        <f>SUM(E41:M41)-I41</f>
        <v>2385</v>
      </c>
    </row>
    <row r="42" spans="1:14" s="75" customFormat="1" ht="27" customHeight="1" x14ac:dyDescent="0.4">
      <c r="A42" s="95" t="s">
        <v>28</v>
      </c>
      <c r="B42" s="110" t="s">
        <v>77</v>
      </c>
      <c r="C42" s="106"/>
      <c r="D42" s="107"/>
      <c r="E42" s="108">
        <v>349</v>
      </c>
      <c r="F42" s="89">
        <v>336</v>
      </c>
      <c r="G42" s="108">
        <v>341</v>
      </c>
      <c r="H42" s="105">
        <v>354</v>
      </c>
      <c r="I42" s="105">
        <v>356</v>
      </c>
      <c r="J42" s="105">
        <v>310</v>
      </c>
      <c r="K42" s="105"/>
      <c r="L42" s="109"/>
      <c r="M42" s="105">
        <v>328</v>
      </c>
      <c r="N42" s="74">
        <f>SUM(E42:M42)</f>
        <v>2374</v>
      </c>
    </row>
    <row r="43" spans="1:14" s="75" customFormat="1" ht="27" customHeight="1" x14ac:dyDescent="0.4">
      <c r="A43" s="95" t="s">
        <v>29</v>
      </c>
      <c r="B43" s="110" t="s">
        <v>113</v>
      </c>
      <c r="C43" s="106"/>
      <c r="D43" s="107"/>
      <c r="E43" s="108"/>
      <c r="F43" s="108">
        <v>337</v>
      </c>
      <c r="G43" s="105">
        <v>326</v>
      </c>
      <c r="H43" s="73">
        <v>344</v>
      </c>
      <c r="I43" s="73">
        <v>340</v>
      </c>
      <c r="J43" s="130">
        <v>319</v>
      </c>
      <c r="K43" s="73">
        <v>343</v>
      </c>
      <c r="L43" s="90">
        <v>334</v>
      </c>
      <c r="M43" s="73">
        <v>332</v>
      </c>
      <c r="N43" s="74">
        <f>SUM(E43:M43)-J43</f>
        <v>2356</v>
      </c>
    </row>
    <row r="44" spans="1:14" s="75" customFormat="1" ht="27" customHeight="1" x14ac:dyDescent="0.4">
      <c r="A44" s="95" t="s">
        <v>30</v>
      </c>
      <c r="B44" s="110" t="s">
        <v>39</v>
      </c>
      <c r="C44" s="106"/>
      <c r="D44" s="107"/>
      <c r="E44" s="108">
        <v>343</v>
      </c>
      <c r="F44" s="89">
        <v>348</v>
      </c>
      <c r="G44" s="108">
        <v>326</v>
      </c>
      <c r="H44" s="73">
        <v>333</v>
      </c>
      <c r="I44" s="92">
        <v>298</v>
      </c>
      <c r="J44" s="73">
        <v>329</v>
      </c>
      <c r="K44" s="73">
        <v>335</v>
      </c>
      <c r="L44" s="139">
        <v>323</v>
      </c>
      <c r="M44" s="73">
        <v>342</v>
      </c>
      <c r="N44" s="74">
        <f>SUM(E44:M44)-I44-L44</f>
        <v>2356</v>
      </c>
    </row>
    <row r="45" spans="1:14" s="75" customFormat="1" ht="27" customHeight="1" x14ac:dyDescent="0.4">
      <c r="A45" s="95" t="s">
        <v>31</v>
      </c>
      <c r="B45" s="110" t="s">
        <v>114</v>
      </c>
      <c r="C45" s="106"/>
      <c r="D45" s="107"/>
      <c r="E45" s="108">
        <v>319</v>
      </c>
      <c r="F45" s="108">
        <v>318</v>
      </c>
      <c r="G45" s="105"/>
      <c r="H45" s="73">
        <v>342</v>
      </c>
      <c r="I45" s="73">
        <v>343</v>
      </c>
      <c r="J45" s="73"/>
      <c r="K45" s="73">
        <v>360</v>
      </c>
      <c r="L45" s="90">
        <v>300</v>
      </c>
      <c r="M45" s="73">
        <v>343</v>
      </c>
      <c r="N45" s="74">
        <f>SUM(E45:M45)</f>
        <v>2325</v>
      </c>
    </row>
    <row r="46" spans="1:14" s="75" customFormat="1" ht="27" customHeight="1" x14ac:dyDescent="0.4">
      <c r="A46" s="95" t="s">
        <v>32</v>
      </c>
      <c r="B46" s="110" t="s">
        <v>107</v>
      </c>
      <c r="C46" s="106"/>
      <c r="D46" s="107"/>
      <c r="E46" s="108">
        <v>324</v>
      </c>
      <c r="F46" s="89">
        <v>326</v>
      </c>
      <c r="G46" s="108">
        <v>320</v>
      </c>
      <c r="H46" s="73">
        <v>323</v>
      </c>
      <c r="I46" s="130">
        <v>309</v>
      </c>
      <c r="J46" s="73"/>
      <c r="K46" s="73">
        <v>336</v>
      </c>
      <c r="L46" s="90">
        <v>345</v>
      </c>
      <c r="M46" s="73">
        <v>315</v>
      </c>
      <c r="N46" s="74">
        <f>SUM(E46:M46)-I46</f>
        <v>2289</v>
      </c>
    </row>
    <row r="47" spans="1:14" s="75" customFormat="1" ht="27" customHeight="1" x14ac:dyDescent="0.4">
      <c r="A47" s="95" t="s">
        <v>33</v>
      </c>
      <c r="B47" s="110" t="s">
        <v>143</v>
      </c>
      <c r="C47" s="106"/>
      <c r="D47" s="107"/>
      <c r="E47" s="108">
        <v>301</v>
      </c>
      <c r="F47" s="89">
        <v>348</v>
      </c>
      <c r="G47" s="108">
        <v>308</v>
      </c>
      <c r="H47" s="73"/>
      <c r="I47" s="73">
        <v>338</v>
      </c>
      <c r="J47" s="73">
        <v>330</v>
      </c>
      <c r="K47" s="73"/>
      <c r="L47" s="90">
        <v>296</v>
      </c>
      <c r="M47" s="73">
        <v>359</v>
      </c>
      <c r="N47" s="74">
        <f>SUM(E47:M47)</f>
        <v>2280</v>
      </c>
    </row>
    <row r="48" spans="1:14" s="75" customFormat="1" ht="27" customHeight="1" x14ac:dyDescent="0.4">
      <c r="A48" s="95" t="s">
        <v>34</v>
      </c>
      <c r="B48" s="110" t="s">
        <v>40</v>
      </c>
      <c r="C48" s="96"/>
      <c r="D48" s="97"/>
      <c r="E48" s="108">
        <v>356</v>
      </c>
      <c r="F48" s="89">
        <v>368</v>
      </c>
      <c r="G48" s="108">
        <v>323</v>
      </c>
      <c r="H48" s="105">
        <v>353</v>
      </c>
      <c r="I48" s="105">
        <v>361</v>
      </c>
      <c r="J48" s="105">
        <v>361</v>
      </c>
      <c r="K48" s="105"/>
      <c r="L48" s="116"/>
      <c r="M48" s="105"/>
      <c r="N48" s="74">
        <f>SUM(E48:M48)</f>
        <v>2122</v>
      </c>
    </row>
    <row r="49" spans="1:14" s="75" customFormat="1" ht="27" customHeight="1" x14ac:dyDescent="0.4">
      <c r="A49" s="95" t="s">
        <v>35</v>
      </c>
      <c r="B49" s="117" t="s">
        <v>141</v>
      </c>
      <c r="C49" s="118"/>
      <c r="D49" s="119"/>
      <c r="E49" s="120"/>
      <c r="F49" s="120"/>
      <c r="G49" s="120"/>
      <c r="H49" s="121">
        <v>340</v>
      </c>
      <c r="I49" s="121">
        <v>336</v>
      </c>
      <c r="J49" s="121">
        <v>360</v>
      </c>
      <c r="K49" s="121">
        <v>337</v>
      </c>
      <c r="L49" s="122">
        <v>338</v>
      </c>
      <c r="M49" s="121">
        <v>333</v>
      </c>
      <c r="N49" s="123">
        <f>SUM(E49:M49)</f>
        <v>2044</v>
      </c>
    </row>
    <row r="50" spans="1:14" s="75" customFormat="1" ht="27" customHeight="1" x14ac:dyDescent="0.4">
      <c r="A50" s="95" t="s">
        <v>36</v>
      </c>
      <c r="B50" s="110" t="s">
        <v>48</v>
      </c>
      <c r="C50" s="106"/>
      <c r="D50" s="107"/>
      <c r="E50" s="108">
        <v>335</v>
      </c>
      <c r="F50" s="89">
        <v>317</v>
      </c>
      <c r="G50" s="108">
        <v>322</v>
      </c>
      <c r="H50" s="105">
        <v>317</v>
      </c>
      <c r="I50" s="105"/>
      <c r="J50" s="105">
        <v>319</v>
      </c>
      <c r="K50" s="105">
        <v>339</v>
      </c>
      <c r="L50" s="109"/>
      <c r="M50" s="105"/>
      <c r="N50" s="74">
        <f>SUM(E50:M50)</f>
        <v>1949</v>
      </c>
    </row>
    <row r="51" spans="1:14" s="75" customFormat="1" ht="27" customHeight="1" x14ac:dyDescent="0.4">
      <c r="A51" s="95" t="s">
        <v>140</v>
      </c>
      <c r="B51" s="110" t="s">
        <v>75</v>
      </c>
      <c r="C51" s="106"/>
      <c r="D51" s="107"/>
      <c r="E51" s="108">
        <v>356</v>
      </c>
      <c r="F51" s="89"/>
      <c r="G51" s="108"/>
      <c r="H51" s="73"/>
      <c r="I51" s="73">
        <v>365</v>
      </c>
      <c r="J51" s="73">
        <v>362</v>
      </c>
      <c r="K51" s="73"/>
      <c r="L51" s="90"/>
      <c r="M51" s="73"/>
      <c r="N51" s="74">
        <f>SUM(E51:M51)</f>
        <v>1083</v>
      </c>
    </row>
    <row r="52" spans="1:14" ht="16.8" customHeight="1" x14ac:dyDescent="0.4">
      <c r="A52" s="17" t="s">
        <v>146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</row>
    <row r="53" spans="1:14" s="75" customFormat="1" ht="27" customHeight="1" x14ac:dyDescent="0.4">
      <c r="A53" s="95" t="s">
        <v>2</v>
      </c>
      <c r="B53" s="96" t="s">
        <v>102</v>
      </c>
      <c r="C53" s="96"/>
      <c r="D53" s="97"/>
      <c r="E53" s="99">
        <v>339</v>
      </c>
      <c r="F53" s="69">
        <v>361</v>
      </c>
      <c r="G53" s="98">
        <v>371</v>
      </c>
      <c r="H53" s="70">
        <v>371</v>
      </c>
      <c r="I53" s="70">
        <v>355</v>
      </c>
      <c r="J53" s="70">
        <v>367</v>
      </c>
      <c r="K53" s="70">
        <v>356</v>
      </c>
      <c r="L53" s="72">
        <v>354</v>
      </c>
      <c r="M53" s="132">
        <v>350</v>
      </c>
      <c r="N53" s="74">
        <f>SUM(E53:M53)-E53-M53</f>
        <v>2535</v>
      </c>
    </row>
    <row r="54" spans="1:14" s="75" customFormat="1" ht="27" customHeight="1" x14ac:dyDescent="0.4">
      <c r="A54" s="95" t="s">
        <v>3</v>
      </c>
      <c r="B54" s="96" t="s">
        <v>99</v>
      </c>
      <c r="C54" s="96"/>
      <c r="D54" s="140"/>
      <c r="E54" s="98">
        <v>325</v>
      </c>
      <c r="F54" s="69">
        <v>328</v>
      </c>
      <c r="G54" s="98">
        <v>366</v>
      </c>
      <c r="H54" s="70"/>
      <c r="I54" s="70">
        <v>355</v>
      </c>
      <c r="J54" s="70">
        <v>371</v>
      </c>
      <c r="K54" s="132">
        <v>318</v>
      </c>
      <c r="L54" s="72">
        <v>357</v>
      </c>
      <c r="M54" s="70">
        <v>358</v>
      </c>
      <c r="N54" s="74">
        <f>SUM(E54:M54)-K54</f>
        <v>2460</v>
      </c>
    </row>
    <row r="55" spans="1:14" s="75" customFormat="1" ht="27" customHeight="1" x14ac:dyDescent="0.4">
      <c r="A55" s="95" t="s">
        <v>4</v>
      </c>
      <c r="B55" s="101" t="s">
        <v>97</v>
      </c>
      <c r="C55" s="96"/>
      <c r="D55" s="97"/>
      <c r="E55" s="98">
        <v>348</v>
      </c>
      <c r="F55" s="69">
        <v>364</v>
      </c>
      <c r="G55" s="70">
        <v>355</v>
      </c>
      <c r="H55" s="70">
        <v>339</v>
      </c>
      <c r="I55" s="132">
        <v>333</v>
      </c>
      <c r="J55" s="70">
        <v>346</v>
      </c>
      <c r="K55" s="70">
        <v>338</v>
      </c>
      <c r="L55" s="124">
        <v>326</v>
      </c>
      <c r="M55" s="70">
        <v>342</v>
      </c>
      <c r="N55" s="74">
        <f>SUM(E55:M55)-L55-I55</f>
        <v>2432</v>
      </c>
    </row>
    <row r="56" spans="1:14" s="75" customFormat="1" ht="27" customHeight="1" x14ac:dyDescent="0.4">
      <c r="A56" s="125" t="s">
        <v>5</v>
      </c>
      <c r="B56" s="118" t="s">
        <v>106</v>
      </c>
      <c r="C56" s="118"/>
      <c r="D56" s="119"/>
      <c r="E56" s="108">
        <v>365</v>
      </c>
      <c r="F56" s="89">
        <v>325</v>
      </c>
      <c r="G56" s="108">
        <v>357</v>
      </c>
      <c r="H56" s="129">
        <v>322</v>
      </c>
      <c r="I56" s="112">
        <v>319</v>
      </c>
      <c r="J56" s="105">
        <v>348</v>
      </c>
      <c r="K56" s="73">
        <v>346</v>
      </c>
      <c r="L56" s="109">
        <v>347</v>
      </c>
      <c r="M56" s="105">
        <v>330</v>
      </c>
      <c r="N56" s="126">
        <f>SUM(E56:M56)-I56-H56</f>
        <v>2418</v>
      </c>
    </row>
    <row r="57" spans="1:14" s="75" customFormat="1" ht="27" customHeight="1" x14ac:dyDescent="0.4">
      <c r="A57" s="95" t="s">
        <v>6</v>
      </c>
      <c r="B57" s="106" t="s">
        <v>96</v>
      </c>
      <c r="C57" s="106"/>
      <c r="D57" s="107"/>
      <c r="E57" s="111">
        <v>291</v>
      </c>
      <c r="F57" s="89">
        <v>314</v>
      </c>
      <c r="G57" s="108">
        <v>314</v>
      </c>
      <c r="H57" s="105">
        <v>320</v>
      </c>
      <c r="I57" s="105">
        <v>322</v>
      </c>
      <c r="J57" s="105">
        <v>315</v>
      </c>
      <c r="K57" s="105">
        <v>330</v>
      </c>
      <c r="L57" s="109">
        <v>319</v>
      </c>
      <c r="M57" s="105"/>
      <c r="N57" s="74">
        <f>SUM(E57:M57)-E57</f>
        <v>2234</v>
      </c>
    </row>
    <row r="58" spans="1:14" s="75" customFormat="1" ht="27" customHeight="1" x14ac:dyDescent="0.4">
      <c r="A58" s="95" t="s">
        <v>7</v>
      </c>
      <c r="B58" s="110" t="s">
        <v>95</v>
      </c>
      <c r="C58" s="106"/>
      <c r="D58" s="107"/>
      <c r="E58" s="108">
        <v>314</v>
      </c>
      <c r="F58" s="108">
        <v>313</v>
      </c>
      <c r="G58" s="108">
        <v>300</v>
      </c>
      <c r="H58" s="105">
        <v>317</v>
      </c>
      <c r="I58" s="105">
        <v>281</v>
      </c>
      <c r="J58" s="105">
        <v>296</v>
      </c>
      <c r="K58" s="112">
        <v>258</v>
      </c>
      <c r="L58" s="109">
        <v>331</v>
      </c>
      <c r="M58" s="105"/>
      <c r="N58" s="74">
        <f>SUM(E58:M58)-K58</f>
        <v>2152</v>
      </c>
    </row>
    <row r="59" spans="1:14" s="75" customFormat="1" ht="27" customHeight="1" x14ac:dyDescent="0.4">
      <c r="A59" s="95" t="s">
        <v>8</v>
      </c>
      <c r="B59" s="106" t="s">
        <v>137</v>
      </c>
      <c r="C59" s="96"/>
      <c r="D59" s="97"/>
      <c r="E59" s="108">
        <v>302</v>
      </c>
      <c r="F59" s="89">
        <v>270</v>
      </c>
      <c r="G59" s="73">
        <v>259</v>
      </c>
      <c r="H59" s="73"/>
      <c r="I59" s="73">
        <v>291</v>
      </c>
      <c r="J59" s="73">
        <v>280</v>
      </c>
      <c r="K59" s="73">
        <v>258</v>
      </c>
      <c r="L59" s="127">
        <v>315</v>
      </c>
      <c r="M59" s="73"/>
      <c r="N59" s="74">
        <f>SUM(E59:M59)</f>
        <v>1975</v>
      </c>
    </row>
    <row r="60" spans="1:14" s="75" customFormat="1" ht="27" customHeight="1" x14ac:dyDescent="0.4">
      <c r="A60" s="95" t="s">
        <v>9</v>
      </c>
      <c r="B60" s="106" t="s">
        <v>101</v>
      </c>
      <c r="C60" s="96"/>
      <c r="D60" s="97"/>
      <c r="E60" s="108">
        <v>0</v>
      </c>
      <c r="F60" s="89"/>
      <c r="G60" s="108">
        <v>349</v>
      </c>
      <c r="H60" s="105"/>
      <c r="I60" s="105">
        <v>309</v>
      </c>
      <c r="J60" s="105">
        <v>337</v>
      </c>
      <c r="K60" s="105"/>
      <c r="L60" s="116"/>
      <c r="M60" s="105"/>
      <c r="N60" s="74">
        <f>SUM(E60:M60)</f>
        <v>995</v>
      </c>
    </row>
    <row r="61" spans="1:14" s="75" customFormat="1" ht="27" customHeight="1" x14ac:dyDescent="0.4">
      <c r="A61" s="95" t="s">
        <v>10</v>
      </c>
      <c r="B61" s="106"/>
      <c r="C61" s="106"/>
      <c r="D61" s="107"/>
      <c r="E61" s="108"/>
      <c r="F61" s="89"/>
      <c r="G61" s="108"/>
      <c r="H61" s="73"/>
      <c r="I61" s="73"/>
      <c r="J61" s="73"/>
      <c r="K61" s="73"/>
      <c r="L61" s="90"/>
      <c r="M61" s="73"/>
      <c r="N61" s="74"/>
    </row>
    <row r="63" spans="1:14" x14ac:dyDescent="0.3">
      <c r="B63" s="128"/>
      <c r="C63" t="s">
        <v>145</v>
      </c>
    </row>
  </sheetData>
  <sortState xmlns:xlrd2="http://schemas.microsoft.com/office/spreadsheetml/2017/richdata2" ref="B18:N51">
    <sortCondition descending="1" ref="N18:N51"/>
  </sortState>
  <mergeCells count="14">
    <mergeCell ref="A52:N52"/>
    <mergeCell ref="A17:N17"/>
    <mergeCell ref="A1:N3"/>
    <mergeCell ref="A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J4:J5"/>
  </mergeCells>
  <pageMargins left="0.7" right="0.7" top="0.75" bottom="0.75" header="0.3" footer="0.3"/>
  <pageSetup paperSize="9" scale="4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65"/>
  <sheetViews>
    <sheetView tabSelected="1" view="pageBreakPreview" zoomScale="75" zoomScaleNormal="75" zoomScaleSheetLayoutView="75" workbookViewId="0">
      <selection activeCell="M31" sqref="M31"/>
    </sheetView>
  </sheetViews>
  <sheetFormatPr defaultRowHeight="14.4" x14ac:dyDescent="0.3"/>
  <cols>
    <col min="1" max="1" width="6.6640625" style="5" customWidth="1"/>
    <col min="2" max="2" width="26.5546875" customWidth="1"/>
    <col min="3" max="3" width="15.33203125" customWidth="1"/>
    <col min="4" max="12" width="15" customWidth="1"/>
    <col min="13" max="13" width="11.88671875" customWidth="1"/>
  </cols>
  <sheetData>
    <row r="1" spans="1:13" ht="30" customHeight="1" x14ac:dyDescent="0.3">
      <c r="A1" s="59" t="s">
        <v>129</v>
      </c>
      <c r="B1" s="59"/>
      <c r="C1" s="60"/>
      <c r="D1" s="11" t="s">
        <v>120</v>
      </c>
      <c r="E1" s="11" t="s">
        <v>130</v>
      </c>
      <c r="F1" s="11" t="s">
        <v>122</v>
      </c>
      <c r="G1" s="11" t="s">
        <v>123</v>
      </c>
      <c r="H1" s="11" t="s">
        <v>131</v>
      </c>
      <c r="I1" s="11" t="s">
        <v>125</v>
      </c>
      <c r="J1" s="11" t="s">
        <v>126</v>
      </c>
      <c r="K1" s="12" t="s">
        <v>127</v>
      </c>
      <c r="L1" s="11" t="s">
        <v>128</v>
      </c>
    </row>
    <row r="2" spans="1:13" ht="14.25" customHeight="1" x14ac:dyDescent="0.3">
      <c r="A2" s="6"/>
      <c r="B2" s="6"/>
      <c r="C2" s="7"/>
      <c r="D2" s="1" t="s">
        <v>37</v>
      </c>
      <c r="E2" s="1" t="s">
        <v>37</v>
      </c>
      <c r="F2" s="1" t="s">
        <v>37</v>
      </c>
      <c r="G2" s="1" t="s">
        <v>37</v>
      </c>
      <c r="H2" s="1"/>
      <c r="I2" s="1" t="s">
        <v>37</v>
      </c>
      <c r="J2" s="1" t="s">
        <v>37</v>
      </c>
      <c r="K2" s="1" t="s">
        <v>37</v>
      </c>
      <c r="L2" s="1" t="s">
        <v>37</v>
      </c>
    </row>
    <row r="3" spans="1:13" ht="15.6" x14ac:dyDescent="0.3">
      <c r="A3" s="55" t="s">
        <v>92</v>
      </c>
      <c r="B3" s="55"/>
      <c r="C3" s="55"/>
      <c r="D3" s="4"/>
      <c r="E3" s="4"/>
      <c r="F3" s="4"/>
      <c r="G3" s="4"/>
      <c r="H3" s="4"/>
      <c r="I3" s="4"/>
      <c r="J3" s="4"/>
      <c r="K3" s="4"/>
      <c r="L3" s="4"/>
      <c r="M3" s="1" t="s">
        <v>38</v>
      </c>
    </row>
    <row r="4" spans="1:13" ht="15.6" x14ac:dyDescent="0.3">
      <c r="A4" s="49" t="s">
        <v>2</v>
      </c>
      <c r="B4" s="53" t="s">
        <v>50</v>
      </c>
      <c r="C4" s="54"/>
      <c r="D4" s="2">
        <v>350</v>
      </c>
      <c r="E4" s="2">
        <v>350</v>
      </c>
      <c r="F4" s="2">
        <v>347</v>
      </c>
      <c r="G4" s="2">
        <v>374</v>
      </c>
      <c r="H4" s="2">
        <v>346</v>
      </c>
      <c r="I4" s="2">
        <v>392</v>
      </c>
      <c r="J4" s="2">
        <v>355</v>
      </c>
      <c r="K4" s="2">
        <v>351</v>
      </c>
      <c r="L4" s="2">
        <v>373</v>
      </c>
      <c r="M4" s="42">
        <f>SUM(D7:E7:L7)-H7-F7</f>
        <v>7520</v>
      </c>
    </row>
    <row r="5" spans="1:13" ht="15.6" x14ac:dyDescent="0.3">
      <c r="A5" s="50"/>
      <c r="B5" s="44" t="s">
        <v>93</v>
      </c>
      <c r="C5" s="45"/>
      <c r="D5" s="2">
        <v>350</v>
      </c>
      <c r="E5" s="2">
        <v>371</v>
      </c>
      <c r="F5" s="2">
        <v>339</v>
      </c>
      <c r="G5" s="2">
        <v>358</v>
      </c>
      <c r="H5" s="2">
        <v>335</v>
      </c>
      <c r="I5" s="2">
        <v>374</v>
      </c>
      <c r="J5" s="2">
        <v>370</v>
      </c>
      <c r="K5" s="2">
        <v>378</v>
      </c>
      <c r="L5" s="2">
        <v>351</v>
      </c>
      <c r="M5" s="43"/>
    </row>
    <row r="6" spans="1:13" ht="15.6" x14ac:dyDescent="0.3">
      <c r="A6" s="50"/>
      <c r="B6" s="8" t="s">
        <v>53</v>
      </c>
      <c r="C6" s="10"/>
      <c r="D6" s="2">
        <v>356</v>
      </c>
      <c r="E6" s="2">
        <v>345</v>
      </c>
      <c r="F6" s="2">
        <v>341</v>
      </c>
      <c r="G6" s="2">
        <v>347</v>
      </c>
      <c r="H6" s="2">
        <v>331</v>
      </c>
      <c r="I6" s="2">
        <v>349</v>
      </c>
      <c r="J6" s="2">
        <v>328</v>
      </c>
      <c r="K6" s="2">
        <v>333</v>
      </c>
      <c r="L6" s="2">
        <v>365</v>
      </c>
      <c r="M6" s="43"/>
    </row>
    <row r="7" spans="1:13" ht="15.6" x14ac:dyDescent="0.3">
      <c r="A7" s="51"/>
      <c r="B7" s="46" t="s">
        <v>38</v>
      </c>
      <c r="C7" s="47"/>
      <c r="D7" s="3">
        <f t="shared" ref="D7:L7" si="0">SUM(D4:D6)</f>
        <v>1056</v>
      </c>
      <c r="E7" s="3">
        <f t="shared" si="0"/>
        <v>1066</v>
      </c>
      <c r="F7" s="136">
        <f t="shared" si="0"/>
        <v>1027</v>
      </c>
      <c r="G7" s="3">
        <f t="shared" si="0"/>
        <v>1079</v>
      </c>
      <c r="H7" s="16">
        <f t="shared" si="0"/>
        <v>1012</v>
      </c>
      <c r="I7" s="3">
        <f t="shared" si="0"/>
        <v>1115</v>
      </c>
      <c r="J7" s="3">
        <f t="shared" si="0"/>
        <v>1053</v>
      </c>
      <c r="K7" s="3">
        <f t="shared" si="0"/>
        <v>1062</v>
      </c>
      <c r="L7" s="3">
        <f t="shared" si="0"/>
        <v>1089</v>
      </c>
    </row>
    <row r="8" spans="1:13" ht="15.6" x14ac:dyDescent="0.3">
      <c r="A8" s="55" t="s">
        <v>72</v>
      </c>
      <c r="B8" s="55"/>
      <c r="C8" s="55"/>
      <c r="D8" s="4"/>
      <c r="E8" s="4"/>
      <c r="F8" s="4"/>
      <c r="G8" s="4"/>
      <c r="H8" s="4"/>
      <c r="I8" s="4"/>
      <c r="J8" s="4"/>
      <c r="K8" s="4"/>
      <c r="L8" s="4"/>
      <c r="M8" s="1" t="s">
        <v>38</v>
      </c>
    </row>
    <row r="9" spans="1:13" ht="15.6" x14ac:dyDescent="0.3">
      <c r="A9" s="49" t="s">
        <v>3</v>
      </c>
      <c r="B9" s="53" t="s">
        <v>69</v>
      </c>
      <c r="C9" s="54"/>
      <c r="D9" s="2">
        <v>346</v>
      </c>
      <c r="E9" s="2">
        <v>341</v>
      </c>
      <c r="F9" s="2">
        <v>339</v>
      </c>
      <c r="G9" s="2">
        <v>351</v>
      </c>
      <c r="H9" s="2"/>
      <c r="I9" s="2">
        <v>326</v>
      </c>
      <c r="J9" s="2">
        <v>345</v>
      </c>
      <c r="K9" s="2">
        <v>317</v>
      </c>
      <c r="L9" s="2">
        <v>334</v>
      </c>
      <c r="M9" s="42">
        <f>SUM(D13:E13:L13)-K13-E13</f>
        <v>7435</v>
      </c>
    </row>
    <row r="10" spans="1:13" ht="15.6" x14ac:dyDescent="0.3">
      <c r="A10" s="50"/>
      <c r="B10" s="44" t="s">
        <v>70</v>
      </c>
      <c r="C10" s="45"/>
      <c r="D10" s="2">
        <v>359</v>
      </c>
      <c r="E10" s="2">
        <v>338</v>
      </c>
      <c r="F10" s="2">
        <v>353</v>
      </c>
      <c r="G10" s="2">
        <v>361</v>
      </c>
      <c r="H10" s="2">
        <v>343</v>
      </c>
      <c r="I10" s="2"/>
      <c r="J10" s="2">
        <v>364</v>
      </c>
      <c r="K10" s="2">
        <v>356</v>
      </c>
      <c r="L10" s="2">
        <v>338</v>
      </c>
      <c r="M10" s="43"/>
    </row>
    <row r="11" spans="1:13" ht="15.6" x14ac:dyDescent="0.3">
      <c r="A11" s="50"/>
      <c r="B11" s="45" t="s">
        <v>71</v>
      </c>
      <c r="C11" s="48"/>
      <c r="D11" s="2">
        <v>356</v>
      </c>
      <c r="E11" s="2"/>
      <c r="F11" s="2"/>
      <c r="G11" s="2"/>
      <c r="H11" s="2">
        <v>365</v>
      </c>
      <c r="I11" s="2">
        <v>362</v>
      </c>
      <c r="J11" s="2"/>
      <c r="K11" s="2"/>
      <c r="L11" s="2"/>
      <c r="M11" s="43"/>
    </row>
    <row r="12" spans="1:13" ht="15.6" x14ac:dyDescent="0.3">
      <c r="A12" s="50"/>
      <c r="B12" s="44" t="s">
        <v>134</v>
      </c>
      <c r="C12" s="45"/>
      <c r="D12" s="2"/>
      <c r="E12" s="2">
        <v>357</v>
      </c>
      <c r="F12" s="2">
        <v>370</v>
      </c>
      <c r="G12" s="2">
        <v>346</v>
      </c>
      <c r="H12" s="2">
        <v>374</v>
      </c>
      <c r="I12" s="2">
        <v>369</v>
      </c>
      <c r="J12" s="2">
        <v>368</v>
      </c>
      <c r="K12" s="2">
        <v>322</v>
      </c>
      <c r="L12" s="2">
        <v>366</v>
      </c>
      <c r="M12" s="52"/>
    </row>
    <row r="13" spans="1:13" ht="15.6" x14ac:dyDescent="0.3">
      <c r="A13" s="51"/>
      <c r="B13" s="46" t="s">
        <v>38</v>
      </c>
      <c r="C13" s="47"/>
      <c r="D13" s="3">
        <f>SUM(D9:D12)</f>
        <v>1061</v>
      </c>
      <c r="E13" s="136">
        <f>SUM(E9:E12)</f>
        <v>1036</v>
      </c>
      <c r="F13" s="3">
        <f t="shared" ref="F13:L13" si="1">SUM(F9:F12)</f>
        <v>1062</v>
      </c>
      <c r="G13" s="3">
        <f t="shared" si="1"/>
        <v>1058</v>
      </c>
      <c r="H13" s="3">
        <f>SUM(H9:H12)</f>
        <v>1082</v>
      </c>
      <c r="I13" s="3">
        <f t="shared" si="1"/>
        <v>1057</v>
      </c>
      <c r="J13" s="3">
        <f t="shared" si="1"/>
        <v>1077</v>
      </c>
      <c r="K13" s="16">
        <f>SUM(K9:K12)</f>
        <v>995</v>
      </c>
      <c r="L13" s="3">
        <f t="shared" si="1"/>
        <v>1038</v>
      </c>
    </row>
    <row r="14" spans="1:13" ht="15.6" x14ac:dyDescent="0.3">
      <c r="A14" s="55" t="s">
        <v>11</v>
      </c>
      <c r="B14" s="55"/>
      <c r="C14" s="55"/>
      <c r="D14" s="4"/>
      <c r="E14" s="4"/>
      <c r="F14" s="4"/>
      <c r="G14" s="4"/>
      <c r="H14" s="4"/>
      <c r="I14" s="4"/>
      <c r="J14" s="4"/>
      <c r="K14" s="4"/>
      <c r="L14" s="4"/>
      <c r="M14" s="1" t="s">
        <v>38</v>
      </c>
    </row>
    <row r="15" spans="1:13" ht="15.6" x14ac:dyDescent="0.3">
      <c r="A15" s="49" t="s">
        <v>4</v>
      </c>
      <c r="B15" s="53" t="s">
        <v>52</v>
      </c>
      <c r="C15" s="54"/>
      <c r="D15" s="2">
        <v>345</v>
      </c>
      <c r="E15" s="2">
        <v>353</v>
      </c>
      <c r="F15" s="2">
        <v>336</v>
      </c>
      <c r="G15" s="2">
        <v>345</v>
      </c>
      <c r="H15" s="2">
        <v>355</v>
      </c>
      <c r="I15" s="2">
        <v>346</v>
      </c>
      <c r="J15" s="2">
        <v>344</v>
      </c>
      <c r="K15" s="2">
        <v>359</v>
      </c>
      <c r="L15" s="2"/>
      <c r="M15" s="42">
        <f>SUM(D19:E19:L19)-I19-L19</f>
        <v>7403</v>
      </c>
    </row>
    <row r="16" spans="1:13" ht="15.6" x14ac:dyDescent="0.3">
      <c r="A16" s="50"/>
      <c r="B16" s="44" t="s">
        <v>61</v>
      </c>
      <c r="C16" s="45"/>
      <c r="D16" s="2">
        <v>356</v>
      </c>
      <c r="E16" s="2">
        <v>343</v>
      </c>
      <c r="F16" s="2">
        <v>368</v>
      </c>
      <c r="G16" s="2">
        <v>343</v>
      </c>
      <c r="H16" s="2">
        <v>354</v>
      </c>
      <c r="I16" s="2">
        <v>348</v>
      </c>
      <c r="J16" s="2">
        <v>366</v>
      </c>
      <c r="K16" s="2">
        <v>366</v>
      </c>
      <c r="L16" s="2">
        <v>361</v>
      </c>
      <c r="M16" s="43"/>
    </row>
    <row r="17" spans="1:13" ht="15.6" x14ac:dyDescent="0.3">
      <c r="A17" s="50"/>
      <c r="B17" s="13" t="s">
        <v>110</v>
      </c>
      <c r="C17" s="8"/>
      <c r="D17" s="2">
        <v>367</v>
      </c>
      <c r="E17" s="2">
        <v>354</v>
      </c>
      <c r="F17" s="2">
        <v>357</v>
      </c>
      <c r="G17" s="2">
        <v>371</v>
      </c>
      <c r="H17" s="2">
        <v>346</v>
      </c>
      <c r="I17" s="2">
        <v>350</v>
      </c>
      <c r="J17" s="2">
        <v>355</v>
      </c>
      <c r="K17" s="2">
        <v>320</v>
      </c>
      <c r="L17" s="2">
        <v>348</v>
      </c>
      <c r="M17" s="43"/>
    </row>
    <row r="18" spans="1:13" ht="15.6" x14ac:dyDescent="0.3">
      <c r="A18" s="50"/>
      <c r="B18" s="44" t="s">
        <v>133</v>
      </c>
      <c r="C18" s="45"/>
      <c r="D18" s="2"/>
      <c r="E18" s="2"/>
      <c r="F18" s="2"/>
      <c r="G18" s="2"/>
      <c r="H18" s="2"/>
      <c r="I18" s="2"/>
      <c r="J18" s="2"/>
      <c r="K18" s="2"/>
      <c r="L18" s="2">
        <v>332</v>
      </c>
      <c r="M18" s="52"/>
    </row>
    <row r="19" spans="1:13" ht="15.6" x14ac:dyDescent="0.3">
      <c r="A19" s="51"/>
      <c r="B19" s="46" t="s">
        <v>38</v>
      </c>
      <c r="C19" s="47"/>
      <c r="D19" s="3">
        <f>SUM(D15:D18)</f>
        <v>1068</v>
      </c>
      <c r="E19" s="3">
        <f>SUM(E15:E18)</f>
        <v>1050</v>
      </c>
      <c r="F19" s="3">
        <f t="shared" ref="F19:L19" si="2">SUM(F15:F18)</f>
        <v>1061</v>
      </c>
      <c r="G19" s="3">
        <f t="shared" si="2"/>
        <v>1059</v>
      </c>
      <c r="H19" s="3">
        <f>SUM(H15:H18)</f>
        <v>1055</v>
      </c>
      <c r="I19" s="16">
        <f t="shared" si="2"/>
        <v>1044</v>
      </c>
      <c r="J19" s="3">
        <f t="shared" si="2"/>
        <v>1065</v>
      </c>
      <c r="K19" s="3">
        <f t="shared" si="2"/>
        <v>1045</v>
      </c>
      <c r="L19" s="136">
        <f t="shared" si="2"/>
        <v>1041</v>
      </c>
    </row>
    <row r="20" spans="1:13" ht="15.6" x14ac:dyDescent="0.3">
      <c r="A20" s="61" t="s">
        <v>83</v>
      </c>
      <c r="B20" s="62"/>
      <c r="C20" s="63"/>
      <c r="D20" s="4"/>
      <c r="E20" s="4"/>
      <c r="F20" s="4"/>
      <c r="G20" s="4"/>
      <c r="H20" s="4"/>
      <c r="I20" s="4"/>
      <c r="J20" s="4"/>
      <c r="K20" s="4"/>
      <c r="L20" s="4"/>
      <c r="M20" s="1" t="s">
        <v>38</v>
      </c>
    </row>
    <row r="21" spans="1:13" ht="15.75" customHeight="1" x14ac:dyDescent="0.3">
      <c r="A21" s="49" t="s">
        <v>5</v>
      </c>
      <c r="B21" s="45" t="s">
        <v>60</v>
      </c>
      <c r="C21" s="48"/>
      <c r="D21" s="2"/>
      <c r="E21" s="2"/>
      <c r="F21" s="2"/>
      <c r="G21" s="2">
        <v>368</v>
      </c>
      <c r="H21" s="2"/>
      <c r="I21" s="2">
        <v>354</v>
      </c>
      <c r="J21" s="2"/>
      <c r="K21" s="2">
        <v>352</v>
      </c>
      <c r="L21" s="2">
        <v>359</v>
      </c>
      <c r="M21" s="42">
        <f>D25+E25+F25+G25+H25+I25+J25+K25+L25-E25-H25</f>
        <v>7369</v>
      </c>
    </row>
    <row r="22" spans="1:13" ht="15.75" customHeight="1" x14ac:dyDescent="0.3">
      <c r="A22" s="50"/>
      <c r="B22" s="45" t="s">
        <v>67</v>
      </c>
      <c r="C22" s="48"/>
      <c r="D22" s="2">
        <v>363</v>
      </c>
      <c r="E22" s="2">
        <v>345</v>
      </c>
      <c r="F22" s="2">
        <v>335</v>
      </c>
      <c r="G22" s="2">
        <v>351</v>
      </c>
      <c r="H22" s="2">
        <v>348</v>
      </c>
      <c r="I22" s="2">
        <v>348</v>
      </c>
      <c r="J22" s="2">
        <v>360</v>
      </c>
      <c r="K22" s="2">
        <v>351</v>
      </c>
      <c r="L22" s="2">
        <v>343</v>
      </c>
      <c r="M22" s="43"/>
    </row>
    <row r="23" spans="1:13" ht="15.75" customHeight="1" x14ac:dyDescent="0.3">
      <c r="A23" s="50"/>
      <c r="B23" s="8" t="s">
        <v>84</v>
      </c>
      <c r="C23" s="9"/>
      <c r="D23" s="2">
        <v>325</v>
      </c>
      <c r="E23" s="2">
        <v>328</v>
      </c>
      <c r="F23" s="2">
        <v>366</v>
      </c>
      <c r="G23" s="2"/>
      <c r="H23" s="2">
        <v>355</v>
      </c>
      <c r="I23" s="2">
        <v>371</v>
      </c>
      <c r="J23" s="2">
        <v>318</v>
      </c>
      <c r="K23" s="2">
        <v>357</v>
      </c>
      <c r="L23" s="2">
        <v>358</v>
      </c>
      <c r="M23" s="43"/>
    </row>
    <row r="24" spans="1:13" ht="15.75" customHeight="1" x14ac:dyDescent="0.3">
      <c r="A24" s="50"/>
      <c r="B24" s="45" t="s">
        <v>118</v>
      </c>
      <c r="C24" s="48"/>
      <c r="D24" s="2">
        <v>365</v>
      </c>
      <c r="E24" s="2">
        <v>325</v>
      </c>
      <c r="F24" s="2">
        <v>357</v>
      </c>
      <c r="G24" s="2">
        <v>322</v>
      </c>
      <c r="H24" s="2">
        <v>319</v>
      </c>
      <c r="I24" s="2"/>
      <c r="J24" s="2">
        <v>346</v>
      </c>
      <c r="K24" s="2"/>
      <c r="L24" s="2"/>
      <c r="M24" s="52"/>
    </row>
    <row r="25" spans="1:13" ht="15.6" x14ac:dyDescent="0.3">
      <c r="A25" s="51"/>
      <c r="B25" s="46" t="s">
        <v>38</v>
      </c>
      <c r="C25" s="47"/>
      <c r="D25" s="3">
        <f>SUM(D21:D24)</f>
        <v>1053</v>
      </c>
      <c r="E25" s="16">
        <f>SUM(E21:E24)</f>
        <v>998</v>
      </c>
      <c r="F25" s="3">
        <f t="shared" ref="F25:L25" si="3">SUM(F21:F24)</f>
        <v>1058</v>
      </c>
      <c r="G25" s="3">
        <f t="shared" si="3"/>
        <v>1041</v>
      </c>
      <c r="H25" s="136">
        <f>SUM(H21:H24)</f>
        <v>1022</v>
      </c>
      <c r="I25" s="3">
        <f t="shared" si="3"/>
        <v>1073</v>
      </c>
      <c r="J25" s="3">
        <f t="shared" si="3"/>
        <v>1024</v>
      </c>
      <c r="K25" s="3">
        <f t="shared" si="3"/>
        <v>1060</v>
      </c>
      <c r="L25" s="3">
        <f t="shared" si="3"/>
        <v>1060</v>
      </c>
    </row>
    <row r="26" spans="1:13" ht="15.6" x14ac:dyDescent="0.3">
      <c r="A26" s="55" t="s">
        <v>94</v>
      </c>
      <c r="B26" s="55"/>
      <c r="C26" s="55"/>
      <c r="D26" s="4"/>
      <c r="E26" s="4"/>
      <c r="F26" s="4"/>
      <c r="G26" s="4"/>
      <c r="H26" s="4"/>
      <c r="I26" s="4"/>
      <c r="J26" s="4"/>
      <c r="K26" s="4"/>
      <c r="L26" s="4"/>
      <c r="M26" s="1" t="s">
        <v>38</v>
      </c>
    </row>
    <row r="27" spans="1:13" ht="15.6" x14ac:dyDescent="0.3">
      <c r="A27" s="49" t="s">
        <v>6</v>
      </c>
      <c r="B27" s="53" t="s">
        <v>54</v>
      </c>
      <c r="C27" s="54"/>
      <c r="D27" s="2">
        <v>338</v>
      </c>
      <c r="E27" s="2">
        <v>335</v>
      </c>
      <c r="F27" s="2">
        <v>344</v>
      </c>
      <c r="G27" s="2">
        <v>371</v>
      </c>
      <c r="H27" s="2">
        <v>349</v>
      </c>
      <c r="I27" s="2">
        <v>347</v>
      </c>
      <c r="J27" s="2">
        <v>352</v>
      </c>
      <c r="K27" s="2"/>
      <c r="L27" s="2">
        <v>347</v>
      </c>
      <c r="M27" s="42">
        <f>SUM(D31:E31:L31)-J31-H31</f>
        <v>7288</v>
      </c>
    </row>
    <row r="28" spans="1:13" ht="15.6" x14ac:dyDescent="0.3">
      <c r="A28" s="50"/>
      <c r="B28" s="44" t="s">
        <v>68</v>
      </c>
      <c r="C28" s="45"/>
      <c r="D28" s="2">
        <v>336</v>
      </c>
      <c r="E28" s="2"/>
      <c r="F28" s="2"/>
      <c r="G28" s="2">
        <v>342</v>
      </c>
      <c r="H28" s="2">
        <v>338</v>
      </c>
      <c r="I28" s="2">
        <v>346</v>
      </c>
      <c r="J28" s="2">
        <v>329</v>
      </c>
      <c r="K28" s="2">
        <v>364</v>
      </c>
      <c r="L28" s="2">
        <v>342</v>
      </c>
      <c r="M28" s="43"/>
    </row>
    <row r="29" spans="1:13" ht="15.6" x14ac:dyDescent="0.3">
      <c r="A29" s="50"/>
      <c r="B29" s="13" t="s">
        <v>111</v>
      </c>
      <c r="C29" s="8"/>
      <c r="D29" s="2"/>
      <c r="E29" s="2">
        <v>366</v>
      </c>
      <c r="F29" s="2">
        <v>322</v>
      </c>
      <c r="G29" s="2"/>
      <c r="H29" s="2">
        <v>337</v>
      </c>
      <c r="I29" s="2"/>
      <c r="J29" s="2">
        <v>325</v>
      </c>
      <c r="K29" s="2">
        <v>322</v>
      </c>
      <c r="L29" s="2"/>
      <c r="M29" s="43"/>
    </row>
    <row r="30" spans="1:13" ht="15.6" x14ac:dyDescent="0.3">
      <c r="A30" s="50"/>
      <c r="B30" s="44" t="s">
        <v>82</v>
      </c>
      <c r="C30" s="45"/>
      <c r="D30" s="2">
        <v>364</v>
      </c>
      <c r="E30" s="2">
        <v>370</v>
      </c>
      <c r="F30" s="2">
        <v>361</v>
      </c>
      <c r="G30" s="2">
        <v>332</v>
      </c>
      <c r="H30" s="2"/>
      <c r="I30" s="2">
        <v>337</v>
      </c>
      <c r="J30" s="2"/>
      <c r="K30" s="2">
        <v>358</v>
      </c>
      <c r="L30" s="2">
        <v>344</v>
      </c>
      <c r="M30" s="52"/>
    </row>
    <row r="31" spans="1:13" ht="15.6" x14ac:dyDescent="0.3">
      <c r="A31" s="51"/>
      <c r="B31" s="46" t="s">
        <v>38</v>
      </c>
      <c r="C31" s="47"/>
      <c r="D31" s="3">
        <f t="shared" ref="D31:L31" si="4">SUM(D27:D30)</f>
        <v>1038</v>
      </c>
      <c r="E31" s="3">
        <f t="shared" si="4"/>
        <v>1071</v>
      </c>
      <c r="F31" s="3">
        <f t="shared" si="4"/>
        <v>1027</v>
      </c>
      <c r="G31" s="3">
        <f t="shared" si="4"/>
        <v>1045</v>
      </c>
      <c r="H31" s="136">
        <f>SUM(H27:H30)</f>
        <v>1024</v>
      </c>
      <c r="I31" s="3">
        <f t="shared" si="4"/>
        <v>1030</v>
      </c>
      <c r="J31" s="16">
        <f t="shared" si="4"/>
        <v>1006</v>
      </c>
      <c r="K31" s="3">
        <f t="shared" si="4"/>
        <v>1044</v>
      </c>
      <c r="L31" s="3">
        <f t="shared" si="4"/>
        <v>1033</v>
      </c>
    </row>
    <row r="32" spans="1:13" ht="15.6" x14ac:dyDescent="0.3">
      <c r="A32" s="55" t="s">
        <v>17</v>
      </c>
      <c r="B32" s="55"/>
      <c r="C32" s="55"/>
      <c r="D32" s="4"/>
      <c r="E32" s="4"/>
      <c r="F32" s="4"/>
      <c r="G32" s="4"/>
      <c r="H32" s="4"/>
      <c r="I32" s="4"/>
      <c r="J32" s="4"/>
      <c r="K32" s="4"/>
      <c r="L32" s="4"/>
      <c r="M32" s="1" t="s">
        <v>38</v>
      </c>
    </row>
    <row r="33" spans="1:13" ht="15.6" x14ac:dyDescent="0.3">
      <c r="A33" s="49" t="s">
        <v>7</v>
      </c>
      <c r="B33" s="53" t="s">
        <v>65</v>
      </c>
      <c r="C33" s="54"/>
      <c r="D33" s="2">
        <v>314</v>
      </c>
      <c r="E33" s="2">
        <v>335</v>
      </c>
      <c r="F33" s="2">
        <v>341</v>
      </c>
      <c r="G33" s="2">
        <v>336</v>
      </c>
      <c r="H33" s="2"/>
      <c r="I33" s="2"/>
      <c r="J33" s="2">
        <v>343</v>
      </c>
      <c r="K33" s="2">
        <v>355</v>
      </c>
      <c r="L33" s="2">
        <v>343</v>
      </c>
      <c r="M33" s="42">
        <f>SUM(D37:E37:L37)-F37-D37</f>
        <v>7282</v>
      </c>
    </row>
    <row r="34" spans="1:13" ht="15.6" x14ac:dyDescent="0.3">
      <c r="A34" s="50"/>
      <c r="B34" s="44" t="s">
        <v>66</v>
      </c>
      <c r="C34" s="45"/>
      <c r="D34" s="2">
        <v>331</v>
      </c>
      <c r="E34" s="2">
        <v>358</v>
      </c>
      <c r="F34" s="2">
        <v>322</v>
      </c>
      <c r="G34" s="2">
        <v>351</v>
      </c>
      <c r="H34" s="2">
        <v>327</v>
      </c>
      <c r="I34" s="2">
        <v>359</v>
      </c>
      <c r="J34" s="2">
        <v>351</v>
      </c>
      <c r="K34" s="2">
        <v>347</v>
      </c>
      <c r="L34" s="2">
        <v>330</v>
      </c>
      <c r="M34" s="43"/>
    </row>
    <row r="35" spans="1:13" ht="15.6" x14ac:dyDescent="0.3">
      <c r="A35" s="50"/>
      <c r="B35" s="13" t="s">
        <v>112</v>
      </c>
      <c r="C35" s="8"/>
      <c r="D35" s="2">
        <v>356</v>
      </c>
      <c r="E35" s="2">
        <v>368</v>
      </c>
      <c r="F35" s="2">
        <v>323</v>
      </c>
      <c r="G35" s="2">
        <v>353</v>
      </c>
      <c r="H35" s="2">
        <v>361</v>
      </c>
      <c r="I35" s="2">
        <v>361</v>
      </c>
      <c r="J35" s="2"/>
      <c r="K35" s="2"/>
      <c r="L35" s="2"/>
      <c r="M35" s="43"/>
    </row>
    <row r="36" spans="1:13" ht="15" customHeight="1" x14ac:dyDescent="0.3">
      <c r="A36" s="50"/>
      <c r="B36" s="8" t="s">
        <v>142</v>
      </c>
      <c r="C36" s="10"/>
      <c r="D36" s="15"/>
      <c r="E36" s="2"/>
      <c r="F36" s="2"/>
      <c r="G36" s="2"/>
      <c r="H36" s="2">
        <v>336</v>
      </c>
      <c r="I36" s="2">
        <v>360</v>
      </c>
      <c r="J36" s="2">
        <v>337</v>
      </c>
      <c r="K36" s="2">
        <v>338</v>
      </c>
      <c r="L36" s="2">
        <v>333</v>
      </c>
      <c r="M36" s="14"/>
    </row>
    <row r="37" spans="1:13" ht="15.6" x14ac:dyDescent="0.3">
      <c r="A37" s="51"/>
      <c r="B37" s="46" t="s">
        <v>38</v>
      </c>
      <c r="C37" s="47"/>
      <c r="D37" s="143">
        <v>1001</v>
      </c>
      <c r="E37" s="3">
        <f t="shared" ref="E37:L37" si="5">SUM(E33:E35)</f>
        <v>1061</v>
      </c>
      <c r="F37" s="16">
        <f t="shared" si="5"/>
        <v>986</v>
      </c>
      <c r="G37" s="3">
        <f t="shared" si="5"/>
        <v>1040</v>
      </c>
      <c r="H37" s="3">
        <f>SUM(H33:H36)</f>
        <v>1024</v>
      </c>
      <c r="I37" s="3">
        <f>SUM(I33:I36)</f>
        <v>1080</v>
      </c>
      <c r="J37" s="3">
        <f>SUM(J33:J36)</f>
        <v>1031</v>
      </c>
      <c r="K37" s="3">
        <f>SUM(K33:K36)</f>
        <v>1040</v>
      </c>
      <c r="L37" s="3">
        <f>SUM(L33:L36)</f>
        <v>1006</v>
      </c>
    </row>
    <row r="38" spans="1:13" ht="15.6" x14ac:dyDescent="0.3">
      <c r="A38" s="55" t="s">
        <v>15</v>
      </c>
      <c r="B38" s="55"/>
      <c r="C38" s="55"/>
      <c r="D38" s="4"/>
      <c r="E38" s="4"/>
      <c r="F38" s="4"/>
      <c r="G38" s="4"/>
      <c r="H38" s="4"/>
      <c r="I38" s="4"/>
      <c r="J38" s="4"/>
      <c r="K38" s="4"/>
      <c r="L38" s="4"/>
      <c r="M38" s="1" t="s">
        <v>38</v>
      </c>
    </row>
    <row r="39" spans="1:13" ht="15.75" customHeight="1" x14ac:dyDescent="0.3">
      <c r="A39" s="49" t="s">
        <v>8</v>
      </c>
      <c r="B39" s="53" t="s">
        <v>87</v>
      </c>
      <c r="C39" s="54"/>
      <c r="D39" s="2">
        <v>334</v>
      </c>
      <c r="E39" s="2">
        <v>353</v>
      </c>
      <c r="F39" s="2">
        <v>337</v>
      </c>
      <c r="G39" s="2"/>
      <c r="H39" s="2">
        <v>334</v>
      </c>
      <c r="I39" s="2">
        <v>330</v>
      </c>
      <c r="J39" s="2">
        <v>363</v>
      </c>
      <c r="K39" s="2">
        <v>345</v>
      </c>
      <c r="L39" s="2">
        <v>352</v>
      </c>
      <c r="M39" s="56">
        <f>SUM(D43:E43:L43)-K43-I43</f>
        <v>7191</v>
      </c>
    </row>
    <row r="40" spans="1:13" ht="15.75" customHeight="1" x14ac:dyDescent="0.3">
      <c r="A40" s="50"/>
      <c r="B40" s="44" t="s">
        <v>132</v>
      </c>
      <c r="C40" s="45"/>
      <c r="D40" s="2">
        <v>365</v>
      </c>
      <c r="E40" s="2">
        <v>326</v>
      </c>
      <c r="F40" s="2">
        <v>346</v>
      </c>
      <c r="G40" s="2">
        <v>316</v>
      </c>
      <c r="H40" s="2">
        <v>347</v>
      </c>
      <c r="I40" s="2">
        <v>341</v>
      </c>
      <c r="J40" s="2">
        <v>365</v>
      </c>
      <c r="K40" s="2">
        <v>311</v>
      </c>
      <c r="L40" s="2">
        <v>321</v>
      </c>
      <c r="M40" s="57"/>
    </row>
    <row r="41" spans="1:13" ht="15.75" customHeight="1" x14ac:dyDescent="0.3">
      <c r="A41" s="50"/>
      <c r="B41" s="44" t="s">
        <v>76</v>
      </c>
      <c r="C41" s="45"/>
      <c r="D41" s="2">
        <v>349</v>
      </c>
      <c r="E41" s="2">
        <v>336</v>
      </c>
      <c r="F41" s="2">
        <v>341</v>
      </c>
      <c r="G41" s="2">
        <v>354</v>
      </c>
      <c r="H41" s="2">
        <v>356</v>
      </c>
      <c r="I41" s="2">
        <v>310</v>
      </c>
      <c r="J41" s="2"/>
      <c r="K41" s="2"/>
      <c r="L41" s="2">
        <v>328</v>
      </c>
      <c r="M41" s="57"/>
    </row>
    <row r="42" spans="1:13" ht="16.5" customHeight="1" x14ac:dyDescent="0.3">
      <c r="A42" s="50"/>
      <c r="B42" s="44" t="s">
        <v>55</v>
      </c>
      <c r="C42" s="45"/>
      <c r="D42" s="2"/>
      <c r="E42" s="2"/>
      <c r="F42" s="2"/>
      <c r="G42" s="2">
        <v>333</v>
      </c>
      <c r="H42" s="2"/>
      <c r="I42" s="2"/>
      <c r="J42" s="2">
        <v>335</v>
      </c>
      <c r="K42" s="2">
        <v>323</v>
      </c>
      <c r="L42" s="2"/>
      <c r="M42" s="58"/>
    </row>
    <row r="43" spans="1:13" ht="15.6" x14ac:dyDescent="0.3">
      <c r="A43" s="51"/>
      <c r="B43" s="46" t="s">
        <v>38</v>
      </c>
      <c r="C43" s="47"/>
      <c r="D43" s="3">
        <f>SUM(D39:D41)</f>
        <v>1048</v>
      </c>
      <c r="E43" s="3">
        <f t="shared" ref="E43:K43" si="6">SUM(E39:E42)</f>
        <v>1015</v>
      </c>
      <c r="F43" s="3">
        <f t="shared" si="6"/>
        <v>1024</v>
      </c>
      <c r="G43" s="3">
        <f t="shared" si="6"/>
        <v>1003</v>
      </c>
      <c r="H43" s="3">
        <f t="shared" si="6"/>
        <v>1037</v>
      </c>
      <c r="I43" s="136">
        <f t="shared" si="6"/>
        <v>981</v>
      </c>
      <c r="J43" s="3">
        <f t="shared" si="6"/>
        <v>1063</v>
      </c>
      <c r="K43" s="16">
        <f t="shared" si="6"/>
        <v>979</v>
      </c>
      <c r="L43" s="3">
        <f t="shared" ref="L43" si="7">SUM(L39:L41)</f>
        <v>1001</v>
      </c>
      <c r="M43" t="s">
        <v>148</v>
      </c>
    </row>
    <row r="44" spans="1:13" ht="15.6" x14ac:dyDescent="0.3">
      <c r="A44" s="61" t="s">
        <v>13</v>
      </c>
      <c r="B44" s="62"/>
      <c r="C44" s="63"/>
      <c r="D44" s="4"/>
      <c r="E44" s="4"/>
      <c r="F44" s="4"/>
      <c r="G44" s="4"/>
      <c r="H44" s="4"/>
      <c r="I44" s="4"/>
      <c r="J44" s="4"/>
      <c r="K44" s="4"/>
      <c r="L44" s="4"/>
      <c r="M44" s="1" t="s">
        <v>38</v>
      </c>
    </row>
    <row r="45" spans="1:13" ht="15.75" customHeight="1" x14ac:dyDescent="0.3">
      <c r="A45" s="49" t="s">
        <v>9</v>
      </c>
      <c r="B45" s="45" t="s">
        <v>89</v>
      </c>
      <c r="C45" s="48"/>
      <c r="D45" s="2">
        <v>339</v>
      </c>
      <c r="E45" s="2">
        <v>361</v>
      </c>
      <c r="F45" s="2">
        <v>371</v>
      </c>
      <c r="G45" s="2">
        <v>371</v>
      </c>
      <c r="H45" s="2">
        <v>355</v>
      </c>
      <c r="I45" s="2">
        <v>367</v>
      </c>
      <c r="J45" s="2">
        <v>356</v>
      </c>
      <c r="K45" s="2">
        <v>354</v>
      </c>
      <c r="L45" s="2">
        <v>350</v>
      </c>
      <c r="M45" s="42">
        <f>SUM(D49:E49:L49)-K49-L49</f>
        <v>7146</v>
      </c>
    </row>
    <row r="46" spans="1:13" ht="15.75" customHeight="1" x14ac:dyDescent="0.3">
      <c r="A46" s="50"/>
      <c r="B46" s="45" t="s">
        <v>88</v>
      </c>
      <c r="C46" s="48"/>
      <c r="D46" s="2"/>
      <c r="E46" s="2"/>
      <c r="F46" s="2">
        <v>349</v>
      </c>
      <c r="G46" s="2"/>
      <c r="H46" s="2">
        <v>309</v>
      </c>
      <c r="I46" s="2">
        <v>337</v>
      </c>
      <c r="J46" s="2"/>
      <c r="K46" s="2"/>
      <c r="L46" s="2"/>
      <c r="M46" s="43"/>
    </row>
    <row r="47" spans="1:13" ht="15.75" customHeight="1" x14ac:dyDescent="0.3">
      <c r="A47" s="50"/>
      <c r="B47" s="8" t="s">
        <v>109</v>
      </c>
      <c r="C47" s="9"/>
      <c r="D47" s="2">
        <v>319</v>
      </c>
      <c r="E47" s="2">
        <v>318</v>
      </c>
      <c r="F47" s="2"/>
      <c r="G47" s="2">
        <v>342</v>
      </c>
      <c r="H47" s="2">
        <v>343</v>
      </c>
      <c r="I47" s="2"/>
      <c r="J47" s="2">
        <v>360</v>
      </c>
      <c r="K47" s="2">
        <v>300</v>
      </c>
      <c r="L47" s="2">
        <v>343</v>
      </c>
      <c r="M47" s="43"/>
    </row>
    <row r="48" spans="1:13" ht="15.75" customHeight="1" x14ac:dyDescent="0.3">
      <c r="A48" s="50"/>
      <c r="B48" s="45" t="s">
        <v>58</v>
      </c>
      <c r="C48" s="48"/>
      <c r="D48" s="2">
        <v>335</v>
      </c>
      <c r="E48" s="2">
        <v>317</v>
      </c>
      <c r="F48" s="2">
        <v>322</v>
      </c>
      <c r="G48" s="2">
        <v>317</v>
      </c>
      <c r="H48" s="2"/>
      <c r="I48" s="2">
        <v>319</v>
      </c>
      <c r="J48" s="2">
        <v>339</v>
      </c>
      <c r="K48" s="2"/>
      <c r="L48" s="2"/>
      <c r="M48" s="52"/>
    </row>
    <row r="49" spans="1:13" ht="15.6" x14ac:dyDescent="0.3">
      <c r="A49" s="51"/>
      <c r="B49" s="46" t="s">
        <v>38</v>
      </c>
      <c r="C49" s="47"/>
      <c r="D49" s="3">
        <f>SUM(D45:D48)</f>
        <v>993</v>
      </c>
      <c r="E49" s="3">
        <f>SUM(E45:E48)</f>
        <v>996</v>
      </c>
      <c r="F49" s="3">
        <f t="shared" ref="F49:L49" si="8">SUM(F45:F48)</f>
        <v>1042</v>
      </c>
      <c r="G49" s="3">
        <f t="shared" si="8"/>
        <v>1030</v>
      </c>
      <c r="H49" s="3">
        <f>SUM(H45:H48)</f>
        <v>1007</v>
      </c>
      <c r="I49" s="3">
        <f t="shared" si="8"/>
        <v>1023</v>
      </c>
      <c r="J49" s="3">
        <f t="shared" si="8"/>
        <v>1055</v>
      </c>
      <c r="K49" s="16">
        <f t="shared" si="8"/>
        <v>654</v>
      </c>
      <c r="L49" s="136">
        <f t="shared" si="8"/>
        <v>693</v>
      </c>
    </row>
    <row r="50" spans="1:13" ht="15.6" x14ac:dyDescent="0.3">
      <c r="A50" s="55" t="s">
        <v>90</v>
      </c>
      <c r="B50" s="55"/>
      <c r="C50" s="55"/>
      <c r="D50" s="4"/>
      <c r="E50" s="4"/>
      <c r="F50" s="4"/>
      <c r="G50" s="4"/>
      <c r="H50" s="4"/>
      <c r="I50" s="4"/>
      <c r="J50" s="4"/>
      <c r="K50" s="4"/>
      <c r="L50" s="4"/>
      <c r="M50" s="1" t="s">
        <v>38</v>
      </c>
    </row>
    <row r="51" spans="1:13" ht="15.6" x14ac:dyDescent="0.3">
      <c r="A51" s="49" t="s">
        <v>10</v>
      </c>
      <c r="B51" s="53" t="s">
        <v>56</v>
      </c>
      <c r="C51" s="54"/>
      <c r="D51" s="2">
        <v>314</v>
      </c>
      <c r="E51" s="2"/>
      <c r="F51" s="2">
        <v>348</v>
      </c>
      <c r="G51" s="2">
        <v>338</v>
      </c>
      <c r="H51" s="2">
        <v>331</v>
      </c>
      <c r="I51" s="2">
        <v>333</v>
      </c>
      <c r="J51" s="2">
        <v>352</v>
      </c>
      <c r="K51" s="2">
        <v>355</v>
      </c>
      <c r="L51" s="2">
        <v>338</v>
      </c>
      <c r="M51" s="42">
        <f>SUM(D55:E55:L55)-D55-L55</f>
        <v>7119</v>
      </c>
    </row>
    <row r="52" spans="1:13" ht="15.6" x14ac:dyDescent="0.3">
      <c r="A52" s="50"/>
      <c r="B52" s="45" t="s">
        <v>91</v>
      </c>
      <c r="C52" s="48"/>
      <c r="D52" s="2">
        <v>322</v>
      </c>
      <c r="E52" s="2">
        <v>341</v>
      </c>
      <c r="F52" s="2">
        <v>355</v>
      </c>
      <c r="G52" s="2">
        <v>353</v>
      </c>
      <c r="H52" s="2">
        <v>352</v>
      </c>
      <c r="I52" s="2">
        <v>339</v>
      </c>
      <c r="J52" s="2">
        <v>317</v>
      </c>
      <c r="K52" s="2">
        <v>330</v>
      </c>
      <c r="L52" s="2"/>
      <c r="M52" s="43"/>
    </row>
    <row r="53" spans="1:13" ht="15.6" x14ac:dyDescent="0.3">
      <c r="A53" s="50"/>
      <c r="B53" s="8" t="s">
        <v>117</v>
      </c>
      <c r="C53" s="10"/>
      <c r="D53" s="2"/>
      <c r="E53" s="2">
        <v>326</v>
      </c>
      <c r="F53" s="2"/>
      <c r="G53" s="2"/>
      <c r="H53" s="2">
        <v>309</v>
      </c>
      <c r="I53" s="2"/>
      <c r="J53" s="2"/>
      <c r="K53" s="2"/>
      <c r="L53" s="2">
        <v>315</v>
      </c>
      <c r="M53" s="43"/>
    </row>
    <row r="54" spans="1:13" ht="15.6" x14ac:dyDescent="0.3">
      <c r="A54" s="50"/>
      <c r="B54" s="44" t="s">
        <v>59</v>
      </c>
      <c r="C54" s="45"/>
      <c r="D54" s="2">
        <v>346</v>
      </c>
      <c r="E54" s="2">
        <v>344</v>
      </c>
      <c r="F54" s="2">
        <v>331</v>
      </c>
      <c r="G54" s="2">
        <v>352</v>
      </c>
      <c r="H54" s="2"/>
      <c r="I54" s="2">
        <v>332</v>
      </c>
      <c r="J54" s="2">
        <v>336</v>
      </c>
      <c r="K54" s="2">
        <v>345</v>
      </c>
      <c r="L54" s="2">
        <v>342</v>
      </c>
      <c r="M54" s="52"/>
    </row>
    <row r="55" spans="1:13" ht="15.6" x14ac:dyDescent="0.3">
      <c r="A55" s="51"/>
      <c r="B55" s="46" t="s">
        <v>38</v>
      </c>
      <c r="C55" s="47"/>
      <c r="D55" s="16">
        <f>SUM(D51:D54)</f>
        <v>982</v>
      </c>
      <c r="E55" s="3">
        <f>SUM(E51:E54)</f>
        <v>1011</v>
      </c>
      <c r="F55" s="3">
        <f t="shared" ref="F55:L55" si="9">SUM(F51:F54)</f>
        <v>1034</v>
      </c>
      <c r="G55" s="3">
        <f t="shared" si="9"/>
        <v>1043</v>
      </c>
      <c r="H55" s="3">
        <f>SUM(H51:H54)</f>
        <v>992</v>
      </c>
      <c r="I55" s="3">
        <f t="shared" si="9"/>
        <v>1004</v>
      </c>
      <c r="J55" s="3">
        <f t="shared" si="9"/>
        <v>1005</v>
      </c>
      <c r="K55" s="3">
        <f t="shared" si="9"/>
        <v>1030</v>
      </c>
      <c r="L55" s="136">
        <f t="shared" si="9"/>
        <v>995</v>
      </c>
    </row>
    <row r="56" spans="1:13" ht="15.6" x14ac:dyDescent="0.3">
      <c r="A56" s="55" t="s">
        <v>78</v>
      </c>
      <c r="B56" s="55"/>
      <c r="C56" s="55"/>
      <c r="D56" s="4"/>
      <c r="E56" s="4"/>
      <c r="F56" s="4"/>
      <c r="G56" s="4"/>
      <c r="H56" s="4"/>
      <c r="I56" s="4"/>
      <c r="J56" s="4"/>
      <c r="K56" s="4"/>
      <c r="L56" s="4"/>
      <c r="M56" s="1" t="s">
        <v>38</v>
      </c>
    </row>
    <row r="57" spans="1:13" ht="15.75" customHeight="1" x14ac:dyDescent="0.3">
      <c r="A57" s="49" t="s">
        <v>12</v>
      </c>
      <c r="B57" s="53" t="s">
        <v>79</v>
      </c>
      <c r="C57" s="54"/>
      <c r="D57" s="2">
        <v>314</v>
      </c>
      <c r="E57" s="2">
        <v>313</v>
      </c>
      <c r="F57" s="2">
        <v>300</v>
      </c>
      <c r="G57" s="2">
        <v>317</v>
      </c>
      <c r="H57" s="2">
        <v>281</v>
      </c>
      <c r="I57" s="2">
        <v>296</v>
      </c>
      <c r="J57" s="2">
        <v>258</v>
      </c>
      <c r="K57" s="2">
        <v>331</v>
      </c>
      <c r="L57" s="2"/>
      <c r="M57" s="56">
        <f>D60+E60+F60+G60+H60+I60+J60+K60++L60-J60-L60</f>
        <v>6758</v>
      </c>
    </row>
    <row r="58" spans="1:13" ht="15.75" customHeight="1" x14ac:dyDescent="0.3">
      <c r="A58" s="50"/>
      <c r="B58" s="44" t="s">
        <v>80</v>
      </c>
      <c r="C58" s="45"/>
      <c r="D58" s="2">
        <v>291</v>
      </c>
      <c r="E58" s="2">
        <v>314</v>
      </c>
      <c r="F58" s="2">
        <v>314</v>
      </c>
      <c r="G58" s="2">
        <v>320</v>
      </c>
      <c r="H58" s="2">
        <v>322</v>
      </c>
      <c r="I58" s="2">
        <v>315</v>
      </c>
      <c r="J58" s="2">
        <v>330</v>
      </c>
      <c r="K58" s="2">
        <v>319</v>
      </c>
      <c r="L58" s="2"/>
      <c r="M58" s="57"/>
    </row>
    <row r="59" spans="1:13" ht="15.75" customHeight="1" x14ac:dyDescent="0.3">
      <c r="A59" s="50"/>
      <c r="B59" s="44" t="s">
        <v>81</v>
      </c>
      <c r="C59" s="45"/>
      <c r="D59" s="2">
        <v>348</v>
      </c>
      <c r="E59" s="2">
        <v>364</v>
      </c>
      <c r="F59" s="2">
        <v>355</v>
      </c>
      <c r="G59" s="2">
        <v>339</v>
      </c>
      <c r="H59" s="2">
        <v>333</v>
      </c>
      <c r="I59" s="2">
        <v>346</v>
      </c>
      <c r="J59" s="2">
        <v>338</v>
      </c>
      <c r="K59" s="2">
        <v>326</v>
      </c>
      <c r="L59" s="2">
        <v>342</v>
      </c>
      <c r="M59" s="57"/>
    </row>
    <row r="60" spans="1:13" ht="15.6" x14ac:dyDescent="0.3">
      <c r="A60" s="51"/>
      <c r="B60" s="46" t="s">
        <v>38</v>
      </c>
      <c r="C60" s="47"/>
      <c r="D60" s="3">
        <f>SUM(D57:D59)</f>
        <v>953</v>
      </c>
      <c r="E60" s="3">
        <f>SUM(E57:E59)</f>
        <v>991</v>
      </c>
      <c r="F60" s="3">
        <f t="shared" ref="F60:L60" si="10">SUM(F57:F59)</f>
        <v>969</v>
      </c>
      <c r="G60" s="3">
        <f t="shared" si="10"/>
        <v>976</v>
      </c>
      <c r="H60" s="3">
        <f>SUM(H57:H59)</f>
        <v>936</v>
      </c>
      <c r="I60" s="3">
        <f t="shared" si="10"/>
        <v>957</v>
      </c>
      <c r="J60" s="16">
        <f t="shared" si="10"/>
        <v>926</v>
      </c>
      <c r="K60" s="3">
        <f>SUM(K57:K59)</f>
        <v>976</v>
      </c>
      <c r="L60" s="136">
        <f t="shared" si="10"/>
        <v>342</v>
      </c>
    </row>
    <row r="61" spans="1:13" ht="15.6" x14ac:dyDescent="0.3">
      <c r="A61" s="55" t="s">
        <v>85</v>
      </c>
      <c r="B61" s="55"/>
      <c r="C61" s="55"/>
      <c r="D61" s="1"/>
      <c r="E61" s="1"/>
      <c r="F61" s="1"/>
      <c r="G61" s="1"/>
      <c r="H61" s="1"/>
      <c r="I61" s="1"/>
      <c r="J61" s="1"/>
      <c r="K61" s="1"/>
      <c r="L61" s="1"/>
      <c r="M61" s="1" t="s">
        <v>38</v>
      </c>
    </row>
    <row r="62" spans="1:13" ht="15.6" x14ac:dyDescent="0.3">
      <c r="A62" s="50" t="s">
        <v>14</v>
      </c>
      <c r="B62" s="53" t="s">
        <v>51</v>
      </c>
      <c r="C62" s="54"/>
      <c r="D62" s="2">
        <v>323</v>
      </c>
      <c r="E62" s="2">
        <v>340</v>
      </c>
      <c r="F62" s="2">
        <v>337</v>
      </c>
      <c r="G62" s="2">
        <v>317</v>
      </c>
      <c r="H62" s="2">
        <v>346</v>
      </c>
      <c r="I62" s="2">
        <v>339</v>
      </c>
      <c r="J62" s="2">
        <v>343</v>
      </c>
      <c r="K62" s="2">
        <v>341</v>
      </c>
      <c r="L62" s="2">
        <v>343</v>
      </c>
      <c r="M62" s="42">
        <f>D65+E65+F65+G65+H65+I65+J65+K65+L65-G65-J65</f>
        <v>6661</v>
      </c>
    </row>
    <row r="63" spans="1:13" ht="15.6" x14ac:dyDescent="0.3">
      <c r="A63" s="50"/>
      <c r="B63" s="44" t="s">
        <v>86</v>
      </c>
      <c r="C63" s="45"/>
      <c r="D63" s="2">
        <v>327</v>
      </c>
      <c r="E63" s="2">
        <v>342</v>
      </c>
      <c r="F63" s="2">
        <v>333</v>
      </c>
      <c r="G63" s="2">
        <v>325</v>
      </c>
      <c r="H63" s="2">
        <v>306</v>
      </c>
      <c r="I63" s="2">
        <v>360</v>
      </c>
      <c r="J63" s="2">
        <v>354</v>
      </c>
      <c r="K63" s="2">
        <v>344</v>
      </c>
      <c r="L63" s="2"/>
      <c r="M63" s="43"/>
    </row>
    <row r="64" spans="1:13" ht="15.6" x14ac:dyDescent="0.3">
      <c r="A64" s="50"/>
      <c r="B64" s="44" t="s">
        <v>147</v>
      </c>
      <c r="C64" s="45"/>
      <c r="D64" s="2">
        <v>301</v>
      </c>
      <c r="E64" s="2">
        <v>348</v>
      </c>
      <c r="F64" s="2">
        <v>308</v>
      </c>
      <c r="G64" s="2"/>
      <c r="H64" s="2">
        <v>338</v>
      </c>
      <c r="I64" s="2">
        <v>330</v>
      </c>
      <c r="J64" s="2"/>
      <c r="K64" s="2">
        <v>296</v>
      </c>
      <c r="L64" s="2">
        <v>359</v>
      </c>
      <c r="M64" s="52"/>
    </row>
    <row r="65" spans="1:12" ht="15.6" x14ac:dyDescent="0.3">
      <c r="A65" s="51"/>
      <c r="B65" s="46" t="s">
        <v>38</v>
      </c>
      <c r="C65" s="47"/>
      <c r="D65" s="3">
        <f>SUM(D62:D64)</f>
        <v>951</v>
      </c>
      <c r="E65" s="3">
        <f>SUM(E62:E64)</f>
        <v>1030</v>
      </c>
      <c r="F65" s="3">
        <f t="shared" ref="F65:L65" si="11">SUM(F62:F64)</f>
        <v>978</v>
      </c>
      <c r="G65" s="16">
        <f t="shared" si="11"/>
        <v>642</v>
      </c>
      <c r="H65" s="3">
        <f>SUM(H62:H64)</f>
        <v>990</v>
      </c>
      <c r="I65" s="3">
        <f t="shared" si="11"/>
        <v>1029</v>
      </c>
      <c r="J65" s="136">
        <f t="shared" si="11"/>
        <v>697</v>
      </c>
      <c r="K65" s="3">
        <f t="shared" si="11"/>
        <v>981</v>
      </c>
      <c r="L65" s="3">
        <f t="shared" si="11"/>
        <v>702</v>
      </c>
    </row>
  </sheetData>
  <mergeCells count="78">
    <mergeCell ref="A56:C56"/>
    <mergeCell ref="B9:C9"/>
    <mergeCell ref="B31:C31"/>
    <mergeCell ref="B30:C30"/>
    <mergeCell ref="A50:C50"/>
    <mergeCell ref="B27:C27"/>
    <mergeCell ref="B28:C28"/>
    <mergeCell ref="B22:C22"/>
    <mergeCell ref="B24:C24"/>
    <mergeCell ref="B25:C25"/>
    <mergeCell ref="A26:C26"/>
    <mergeCell ref="A44:C44"/>
    <mergeCell ref="A45:A49"/>
    <mergeCell ref="A38:C38"/>
    <mergeCell ref="B39:C39"/>
    <mergeCell ref="B21:C21"/>
    <mergeCell ref="A1:C1"/>
    <mergeCell ref="A61:C61"/>
    <mergeCell ref="A62:A65"/>
    <mergeCell ref="B62:C62"/>
    <mergeCell ref="A32:C32"/>
    <mergeCell ref="B34:C34"/>
    <mergeCell ref="A33:A37"/>
    <mergeCell ref="B33:C33"/>
    <mergeCell ref="B37:C37"/>
    <mergeCell ref="B65:C65"/>
    <mergeCell ref="B63:C63"/>
    <mergeCell ref="A57:A60"/>
    <mergeCell ref="B60:C60"/>
    <mergeCell ref="A20:C20"/>
    <mergeCell ref="A21:A25"/>
    <mergeCell ref="B64:C64"/>
    <mergeCell ref="A3:C3"/>
    <mergeCell ref="A4:A7"/>
    <mergeCell ref="B12:C12"/>
    <mergeCell ref="B41:C41"/>
    <mergeCell ref="B43:C43"/>
    <mergeCell ref="A8:C8"/>
    <mergeCell ref="B4:C4"/>
    <mergeCell ref="M62:M64"/>
    <mergeCell ref="M15:M18"/>
    <mergeCell ref="B51:C51"/>
    <mergeCell ref="A51:A55"/>
    <mergeCell ref="B42:C42"/>
    <mergeCell ref="M39:M42"/>
    <mergeCell ref="M45:M48"/>
    <mergeCell ref="A39:A43"/>
    <mergeCell ref="B40:C40"/>
    <mergeCell ref="M21:M24"/>
    <mergeCell ref="M57:M59"/>
    <mergeCell ref="M33:M35"/>
    <mergeCell ref="B59:C59"/>
    <mergeCell ref="B58:C58"/>
    <mergeCell ref="B57:C57"/>
    <mergeCell ref="M27:M30"/>
    <mergeCell ref="A9:A13"/>
    <mergeCell ref="A27:A31"/>
    <mergeCell ref="B45:C45"/>
    <mergeCell ref="M51:M54"/>
    <mergeCell ref="B13:C13"/>
    <mergeCell ref="B52:C52"/>
    <mergeCell ref="B48:C48"/>
    <mergeCell ref="B46:C46"/>
    <mergeCell ref="B49:C49"/>
    <mergeCell ref="B54:C54"/>
    <mergeCell ref="B55:C55"/>
    <mergeCell ref="B16:C16"/>
    <mergeCell ref="B19:C19"/>
    <mergeCell ref="B18:C18"/>
    <mergeCell ref="M4:M6"/>
    <mergeCell ref="B5:C5"/>
    <mergeCell ref="B7:C7"/>
    <mergeCell ref="B11:C11"/>
    <mergeCell ref="A15:A19"/>
    <mergeCell ref="M9:M12"/>
    <mergeCell ref="B10:C10"/>
    <mergeCell ref="B15:C15"/>
    <mergeCell ref="A14:C14"/>
  </mergeCells>
  <pageMargins left="0.25" right="0.25" top="0.75" bottom="0.75" header="0.3" footer="0.3"/>
  <pageSetup paperSize="9" scale="63" orientation="landscape" r:id="rId1"/>
  <rowBreaks count="2" manualBreakCount="2">
    <brk id="31" max="13" man="1"/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KLASYFIKACJE DRUŻYNOWA I INDYWI</vt:lpstr>
      <vt:lpstr>POSZCZEGÓLNE TURNIEJE</vt:lpstr>
      <vt:lpstr>'KLASYFIKACJE DRUŻYNOWA I INDYWI'!Obszar_wydruku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2025-01-20T09:20:52Z</cp:lastPrinted>
  <dcterms:created xsi:type="dcterms:W3CDTF">2012-11-13T11:32:04Z</dcterms:created>
  <dcterms:modified xsi:type="dcterms:W3CDTF">2025-01-25T17:39:59Z</dcterms:modified>
</cp:coreProperties>
</file>